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760" tabRatio="596"/>
  </bookViews>
  <sheets>
    <sheet name="【5453-0】案内文＠" sheetId="91" r:id="rId1"/>
    <sheet name="【5453-0】申込書" sheetId="92" r:id="rId2"/>
  </sheets>
  <externalReferences>
    <externalReference r:id="rId3"/>
  </externalReferences>
  <definedNames>
    <definedName name="_xlnm._FilterDatabase" localSheetId="0" hidden="1">#REF!</definedName>
    <definedName name="_xlnm._FilterDatabase" localSheetId="1" hidden="1">#REF!</definedName>
    <definedName name="_xlnm._FilterDatabase" hidden="1">#REF!</definedName>
    <definedName name="_xlnm.Print_Area" localSheetId="0">'【5453-0】案内文＠'!$A$1:$AR$64</definedName>
    <definedName name="_xlnm.Print_Area" localSheetId="1">'【5453-0】申込書'!$A$1:$CS$145</definedName>
    <definedName name="お客様_各位" localSheetId="0">#REF!</definedName>
    <definedName name="お客様_各位" localSheetId="1">#REF!</definedName>
    <definedName name="お客様_各位">#REF!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X15" i="92" l="1"/>
  <c r="A24" i="92" s="1"/>
  <c r="CX13" i="92"/>
  <c r="A22" i="92" s="1"/>
  <c r="CX9" i="92"/>
  <c r="A17" i="92" s="1"/>
  <c r="CZ7" i="92"/>
  <c r="DB7" i="92" s="1"/>
  <c r="CR7" i="92" s="1"/>
  <c r="CY7" i="92"/>
  <c r="CB7" i="92" s="1"/>
  <c r="CX7" i="92"/>
  <c r="W26" i="91"/>
  <c r="G26" i="91"/>
  <c r="AM25" i="91"/>
  <c r="Z25" i="91"/>
  <c r="G25" i="91"/>
  <c r="G21" i="91"/>
  <c r="G20" i="91"/>
  <c r="G19" i="91"/>
  <c r="G13" i="91"/>
  <c r="K12" i="91"/>
  <c r="G11" i="91"/>
  <c r="K47" i="91"/>
  <c r="AM46" i="91"/>
  <c r="Y46" i="91"/>
  <c r="K46" i="91"/>
  <c r="AU44" i="91"/>
  <c r="AU45" i="91" s="1"/>
  <c r="AI43" i="91"/>
  <c r="AU39" i="91"/>
  <c r="AU38" i="91"/>
  <c r="AV32" i="91"/>
  <c r="AV31" i="91"/>
  <c r="AV30" i="91"/>
  <c r="AV29" i="91"/>
  <c r="AI29" i="91"/>
  <c r="AE28" i="91"/>
  <c r="AV25" i="91"/>
  <c r="AV24" i="91"/>
  <c r="AV23" i="91"/>
  <c r="AV22" i="91"/>
  <c r="AV21" i="91"/>
  <c r="AV19" i="91"/>
  <c r="AV17" i="91"/>
  <c r="AV16" i="91"/>
  <c r="AV15" i="91"/>
  <c r="AU34" i="91" s="1"/>
  <c r="AV14" i="91"/>
  <c r="AV13" i="91"/>
  <c r="W4" i="91" s="1"/>
  <c r="AV12" i="91"/>
  <c r="AC2" i="91" s="1"/>
  <c r="AV11" i="91"/>
  <c r="A4" i="91" s="1"/>
  <c r="AV9" i="91"/>
  <c r="A2" i="91" s="1"/>
  <c r="AV8" i="91"/>
  <c r="AU7" i="91"/>
  <c r="AM7" i="91"/>
  <c r="A6" i="91"/>
  <c r="AH1" i="91"/>
  <c r="DA7" i="92" l="1"/>
  <c r="CH7" i="92" s="1"/>
  <c r="AU36" i="91"/>
  <c r="AU35" i="91"/>
  <c r="AU37" i="91"/>
</calcChain>
</file>

<file path=xl/comments1.xml><?xml version="1.0" encoding="utf-8"?>
<comments xmlns="http://schemas.openxmlformats.org/spreadsheetml/2006/main">
  <authors>
    <author>Administrator</author>
  </authors>
  <commentList>
    <comment ref="CP1" authorId="0">
      <text>
        <r>
          <rPr>
            <b/>
            <sz val="14"/>
            <color indexed="81"/>
            <rFont val="MS P ゴシック"/>
            <family val="3"/>
            <charset val="128"/>
          </rPr>
          <t>ページ</t>
        </r>
      </text>
    </comment>
  </commentList>
</comments>
</file>

<file path=xl/sharedStrings.xml><?xml version="1.0" encoding="utf-8"?>
<sst xmlns="http://schemas.openxmlformats.org/spreadsheetml/2006/main" count="368" uniqueCount="181">
  <si>
    <t>◇</t>
    <phoneticPr fontId="5"/>
  </si>
  <si>
    <t>申込方法</t>
    <rPh sb="2" eb="4">
      <t>ホウホウ</t>
    </rPh>
    <phoneticPr fontId="5"/>
  </si>
  <si>
    <t>申込期間</t>
    <phoneticPr fontId="6"/>
  </si>
  <si>
    <t>初回発送日</t>
    <rPh sb="0" eb="2">
      <t>ショカイ</t>
    </rPh>
    <rPh sb="2" eb="4">
      <t>ハッソウ</t>
    </rPh>
    <rPh sb="4" eb="5">
      <t>ヒ</t>
    </rPh>
    <phoneticPr fontId="5"/>
  </si>
  <si>
    <t>配 送 日</t>
  </si>
  <si>
    <t>同一商品毎の発送となります。複数種類の発送は商品毎に分かれての出荷となりますのでご理解願います。</t>
    <rPh sb="0" eb="2">
      <t>ドウイツ</t>
    </rPh>
    <rPh sb="2" eb="4">
      <t>ショウヒン</t>
    </rPh>
    <rPh sb="4" eb="5">
      <t>ゴト</t>
    </rPh>
    <rPh sb="6" eb="7">
      <t>ハッ</t>
    </rPh>
    <rPh sb="7" eb="8">
      <t>ソウ</t>
    </rPh>
    <rPh sb="14" eb="16">
      <t>フクスウ</t>
    </rPh>
    <rPh sb="16" eb="18">
      <t>シュルイ</t>
    </rPh>
    <rPh sb="19" eb="21">
      <t>ハッソウ</t>
    </rPh>
    <rPh sb="22" eb="24">
      <t>ショウヒン</t>
    </rPh>
    <rPh sb="24" eb="25">
      <t>ゴト</t>
    </rPh>
    <rPh sb="26" eb="27">
      <t>ワ</t>
    </rPh>
    <rPh sb="31" eb="33">
      <t>シュッカ</t>
    </rPh>
    <rPh sb="41" eb="43">
      <t>リカイ</t>
    </rPh>
    <rPh sb="43" eb="44">
      <t>ネガ</t>
    </rPh>
    <phoneticPr fontId="6"/>
  </si>
  <si>
    <t>ご注意</t>
    <rPh sb="1" eb="3">
      <t>チュウイ</t>
    </rPh>
    <phoneticPr fontId="5"/>
  </si>
  <si>
    <t>◇</t>
  </si>
  <si>
    <t>引き</t>
  </si>
  <si>
    <t>送料</t>
  </si>
  <si>
    <t>商品番号</t>
    <rPh sb="0" eb="2">
      <t>ショウヒン</t>
    </rPh>
    <rPh sb="2" eb="4">
      <t>バンゴウ</t>
    </rPh>
    <phoneticPr fontId="5"/>
  </si>
  <si>
    <t>標準価格</t>
    <rPh sb="0" eb="2">
      <t>ヒョウジュン</t>
    </rPh>
    <rPh sb="2" eb="4">
      <t>カカク</t>
    </rPh>
    <phoneticPr fontId="5"/>
  </si>
  <si>
    <t>特別価格</t>
    <rPh sb="0" eb="2">
      <t>トクベツ</t>
    </rPh>
    <rPh sb="2" eb="4">
      <t>カカク</t>
    </rPh>
    <phoneticPr fontId="5"/>
  </si>
  <si>
    <t>001</t>
  </si>
  <si>
    <t>円</t>
    <rPh sb="0" eb="1">
      <t>エン</t>
    </rPh>
    <phoneticPr fontId="5"/>
  </si>
  <si>
    <t>010</t>
  </si>
  <si>
    <t>002</t>
  </si>
  <si>
    <t>011</t>
  </si>
  <si>
    <t>003</t>
  </si>
  <si>
    <t>012</t>
  </si>
  <si>
    <t>004</t>
  </si>
  <si>
    <t>013</t>
  </si>
  <si>
    <t>005</t>
  </si>
  <si>
    <t>014</t>
  </si>
  <si>
    <t>006</t>
  </si>
  <si>
    <t>007</t>
  </si>
  <si>
    <t>016</t>
  </si>
  <si>
    <t xml:space="preserve">〒135-0051  東京都江東区枝川 ２-２３-２    </t>
  </si>
  <si>
    <t>018</t>
  </si>
  <si>
    <t>引き</t>
    <rPh sb="0" eb="1">
      <t>ヒ</t>
    </rPh>
    <phoneticPr fontId="5"/>
  </si>
  <si>
    <t>差　し　込　み　カ　タ　ロ　グ</t>
    <rPh sb="0" eb="1">
      <t>サ</t>
    </rPh>
    <rPh sb="4" eb="5">
      <t>コ</t>
    </rPh>
    <phoneticPr fontId="6"/>
  </si>
  <si>
    <t>全　国　送　料　無　料</t>
    <rPh sb="0" eb="1">
      <t>ゼン</t>
    </rPh>
    <rPh sb="2" eb="3">
      <t>クニ</t>
    </rPh>
    <rPh sb="4" eb="5">
      <t>ソウ</t>
    </rPh>
    <rPh sb="6" eb="7">
      <t>リョウ</t>
    </rPh>
    <rPh sb="8" eb="9">
      <t>ナ</t>
    </rPh>
    <rPh sb="10" eb="11">
      <t>リョウ</t>
    </rPh>
    <phoneticPr fontId="6"/>
  </si>
  <si>
    <t>商品番号</t>
    <rPh sb="0" eb="2">
      <t>ショウヒン</t>
    </rPh>
    <rPh sb="2" eb="4">
      <t>バンゴウ</t>
    </rPh>
    <phoneticPr fontId="6"/>
  </si>
  <si>
    <t>販売価格</t>
    <rPh sb="0" eb="2">
      <t>ハンバイ</t>
    </rPh>
    <rPh sb="2" eb="4">
      <t>カカク</t>
    </rPh>
    <phoneticPr fontId="5"/>
  </si>
  <si>
    <t>円</t>
    <rPh sb="0" eb="1">
      <t>エン</t>
    </rPh>
    <phoneticPr fontId="6"/>
  </si>
  <si>
    <t xml:space="preserve">弊社は、個人情報に関する法律などを遵守し、その保護に努め、適切な管理をしてまいります。お客様からご提供いただいた個人情報は、電話もしくはその他の方法でご連絡するために </t>
    <rPh sb="0" eb="1">
      <t>ヘイ</t>
    </rPh>
    <rPh sb="1" eb="2">
      <t>シャ</t>
    </rPh>
    <rPh sb="62" eb="64">
      <t>デンワ</t>
    </rPh>
    <rPh sb="70" eb="71">
      <t>タ</t>
    </rPh>
    <rPh sb="72" eb="74">
      <t>ホウホウ</t>
    </rPh>
    <rPh sb="76" eb="78">
      <t>レンラク</t>
    </rPh>
    <phoneticPr fontId="6"/>
  </si>
  <si>
    <t>支払方法</t>
    <phoneticPr fontId="6"/>
  </si>
  <si>
    <t>担当：</t>
    <phoneticPr fontId="5"/>
  </si>
  <si>
    <t>(TEL)</t>
    <phoneticPr fontId="6"/>
  </si>
  <si>
    <t>送信枚数</t>
    <rPh sb="0" eb="2">
      <t>ソウシン</t>
    </rPh>
    <rPh sb="2" eb="4">
      <t>マイスウ</t>
    </rPh>
    <phoneticPr fontId="6"/>
  </si>
  <si>
    <t>枚</t>
    <rPh sb="0" eb="1">
      <t>マイ</t>
    </rPh>
    <phoneticPr fontId="6"/>
  </si>
  <si>
    <t>ご依頼主</t>
    <rPh sb="1" eb="4">
      <t>イライヌシ</t>
    </rPh>
    <phoneticPr fontId="6"/>
  </si>
  <si>
    <t>整理番号</t>
    <rPh sb="0" eb="2">
      <t>セイリ</t>
    </rPh>
    <rPh sb="2" eb="4">
      <t>バンゴウ</t>
    </rPh>
    <phoneticPr fontId="6"/>
  </si>
  <si>
    <t>〒</t>
    <phoneticPr fontId="6"/>
  </si>
  <si>
    <t>－</t>
    <phoneticPr fontId="6"/>
  </si>
  <si>
    <t>TEL</t>
    <phoneticPr fontId="6"/>
  </si>
  <si>
    <t>様</t>
    <rPh sb="0" eb="1">
      <t>サマ</t>
    </rPh>
    <phoneticPr fontId="6"/>
  </si>
  <si>
    <t>お届け先　１</t>
    <rPh sb="1" eb="2">
      <t>トド</t>
    </rPh>
    <rPh sb="3" eb="4">
      <t>サキ</t>
    </rPh>
    <phoneticPr fontId="6"/>
  </si>
  <si>
    <t>無地</t>
    <rPh sb="0" eb="2">
      <t>ムジ</t>
    </rPh>
    <phoneticPr fontId="6"/>
  </si>
  <si>
    <t>御礼</t>
    <rPh sb="0" eb="1">
      <t>オ</t>
    </rPh>
    <rPh sb="1" eb="2">
      <t>レイ</t>
    </rPh>
    <phoneticPr fontId="6"/>
  </si>
  <si>
    <t>不要</t>
    <rPh sb="0" eb="2">
      <t>フヨウ</t>
    </rPh>
    <phoneticPr fontId="6"/>
  </si>
  <si>
    <t>数　量</t>
    <rPh sb="0" eb="1">
      <t>カズ</t>
    </rPh>
    <rPh sb="2" eb="3">
      <t>リョウ</t>
    </rPh>
    <phoneticPr fontId="6"/>
  </si>
  <si>
    <t>得意先ＣＤ</t>
    <rPh sb="0" eb="3">
      <t>トクイサキ</t>
    </rPh>
    <phoneticPr fontId="6"/>
  </si>
  <si>
    <t>得意先名</t>
    <rPh sb="0" eb="3">
      <t>トクイサキ</t>
    </rPh>
    <rPh sb="3" eb="4">
      <t>メイ</t>
    </rPh>
    <phoneticPr fontId="6"/>
  </si>
  <si>
    <t>②</t>
    <phoneticPr fontId="6"/>
  </si>
  <si>
    <t>③</t>
    <phoneticPr fontId="6"/>
  </si>
  <si>
    <t>FAX番号</t>
    <rPh sb="3" eb="5">
      <t>バンゴウ</t>
    </rPh>
    <phoneticPr fontId="6"/>
  </si>
  <si>
    <t>支払い方法</t>
    <rPh sb="0" eb="2">
      <t>シハラ</t>
    </rPh>
    <rPh sb="3" eb="5">
      <t>ホウホウ</t>
    </rPh>
    <phoneticPr fontId="6"/>
  </si>
  <si>
    <t>商　品　番　号</t>
    <rPh sb="0" eb="1">
      <t>ショウ</t>
    </rPh>
    <rPh sb="2" eb="3">
      <t>ヒン</t>
    </rPh>
    <rPh sb="4" eb="5">
      <t>バン</t>
    </rPh>
    <rPh sb="6" eb="7">
      <t>ゴウ</t>
    </rPh>
    <phoneticPr fontId="6"/>
  </si>
  <si>
    <t>表示名①</t>
    <rPh sb="0" eb="2">
      <t>ヒョウジ</t>
    </rPh>
    <rPh sb="2" eb="3">
      <t>メイ</t>
    </rPh>
    <phoneticPr fontId="6"/>
  </si>
  <si>
    <t>表示名②</t>
    <rPh sb="0" eb="2">
      <t>ヒョウジ</t>
    </rPh>
    <rPh sb="2" eb="3">
      <t>メイ</t>
    </rPh>
    <phoneticPr fontId="6"/>
  </si>
  <si>
    <t>表示名③</t>
    <rPh sb="0" eb="2">
      <t>ヒョウジ</t>
    </rPh>
    <rPh sb="2" eb="3">
      <t>メイ</t>
    </rPh>
    <phoneticPr fontId="6"/>
  </si>
  <si>
    <t>表示名④</t>
    <rPh sb="0" eb="2">
      <t>ヒョウジ</t>
    </rPh>
    <rPh sb="2" eb="3">
      <t>メイ</t>
    </rPh>
    <phoneticPr fontId="6"/>
  </si>
  <si>
    <t>申込書</t>
    <rPh sb="0" eb="2">
      <t>モウシコミ</t>
    </rPh>
    <rPh sb="2" eb="3">
      <t>ショ</t>
    </rPh>
    <phoneticPr fontId="6"/>
  </si>
  <si>
    <t>申込先</t>
    <rPh sb="0" eb="2">
      <t>モウシコミ</t>
    </rPh>
    <rPh sb="2" eb="3">
      <t>サキ</t>
    </rPh>
    <phoneticPr fontId="6"/>
  </si>
  <si>
    <t>申込方法</t>
    <rPh sb="0" eb="2">
      <t>モウシコミ</t>
    </rPh>
    <rPh sb="2" eb="4">
      <t>ホウホウ</t>
    </rPh>
    <phoneticPr fontId="6"/>
  </si>
  <si>
    <t>締切日</t>
    <rPh sb="0" eb="3">
      <t>シメキリビ</t>
    </rPh>
    <phoneticPr fontId="6"/>
  </si>
  <si>
    <t>問合せ先名</t>
    <rPh sb="0" eb="2">
      <t>トイアワ</t>
    </rPh>
    <rPh sb="3" eb="4">
      <t>サキ</t>
    </rPh>
    <rPh sb="4" eb="5">
      <t>メイ</t>
    </rPh>
    <phoneticPr fontId="6"/>
  </si>
  <si>
    <t>問合せ先担当</t>
    <rPh sb="0" eb="2">
      <t>トイアワ</t>
    </rPh>
    <rPh sb="3" eb="4">
      <t>サキ</t>
    </rPh>
    <rPh sb="4" eb="5">
      <t>タン</t>
    </rPh>
    <rPh sb="5" eb="6">
      <t>トウ</t>
    </rPh>
    <phoneticPr fontId="6"/>
  </si>
  <si>
    <t>問合せ先住所</t>
    <rPh sb="0" eb="2">
      <t>トイアワ</t>
    </rPh>
    <rPh sb="3" eb="4">
      <t>サキ</t>
    </rPh>
    <rPh sb="4" eb="6">
      <t>ジュウショ</t>
    </rPh>
    <phoneticPr fontId="6"/>
  </si>
  <si>
    <t>問合せTEL</t>
    <rPh sb="0" eb="2">
      <t>トイアワ</t>
    </rPh>
    <phoneticPr fontId="6"/>
  </si>
  <si>
    <t>割引率１</t>
    <rPh sb="0" eb="2">
      <t>ワリビキ</t>
    </rPh>
    <rPh sb="2" eb="3">
      <t>リツ</t>
    </rPh>
    <phoneticPr fontId="6"/>
  </si>
  <si>
    <t>送料</t>
    <rPh sb="0" eb="2">
      <t>ソウリョウ</t>
    </rPh>
    <phoneticPr fontId="6"/>
  </si>
  <si>
    <t>自宅送</t>
    <rPh sb="0" eb="2">
      <t>ジタク</t>
    </rPh>
    <rPh sb="2" eb="3">
      <t>オク</t>
    </rPh>
    <phoneticPr fontId="6"/>
  </si>
  <si>
    <t>日にち</t>
    <rPh sb="0" eb="1">
      <t>ヒ</t>
    </rPh>
    <phoneticPr fontId="6"/>
  </si>
  <si>
    <t>丸大食品(株)</t>
    <rPh sb="0" eb="2">
      <t>マルダイ</t>
    </rPh>
    <rPh sb="2" eb="4">
      <t>ショクヒン</t>
    </rPh>
    <rPh sb="5" eb="6">
      <t>カブ</t>
    </rPh>
    <phoneticPr fontId="5"/>
  </si>
  <si>
    <t>数量に関わらず同一住所、同一宛名１ヶ所につき</t>
    <rPh sb="0" eb="2">
      <t>スウリョウ</t>
    </rPh>
    <rPh sb="3" eb="4">
      <t>カカ</t>
    </rPh>
    <rPh sb="7" eb="9">
      <t>ドウイツ</t>
    </rPh>
    <rPh sb="9" eb="11">
      <t>ジュウショ</t>
    </rPh>
    <rPh sb="12" eb="14">
      <t>ドウイツ</t>
    </rPh>
    <rPh sb="14" eb="16">
      <t>アテナ</t>
    </rPh>
    <rPh sb="18" eb="19">
      <t>ショ</t>
    </rPh>
    <phoneticPr fontId="5"/>
  </si>
  <si>
    <t>＊お問い合わせの際には右側に記載のお得意先コードをお伝えください。</t>
  </si>
  <si>
    <t>問合せ時間：月～金　10:00～16:00</t>
    <rPh sb="0" eb="2">
      <t>トイアワ</t>
    </rPh>
    <rPh sb="3" eb="5">
      <t>ジカン</t>
    </rPh>
    <rPh sb="6" eb="7">
      <t>ゲツ</t>
    </rPh>
    <rPh sb="8" eb="9">
      <t>キン</t>
    </rPh>
    <phoneticPr fontId="5"/>
  </si>
  <si>
    <t>あるいは商品情報のご提供や商品のお届け、並びにご請求書のご送付等に使用いたします。弊社ｷﾞﾌﾄ商品等ご注文お申込頂いたお客様には、次回シーズンにお届け先を記載した</t>
    <rPh sb="4" eb="6">
      <t>ショウヒン</t>
    </rPh>
    <rPh sb="10" eb="12">
      <t>テイキョウ</t>
    </rPh>
    <rPh sb="13" eb="15">
      <t>ショウヒン</t>
    </rPh>
    <rPh sb="20" eb="21">
      <t>ナラ</t>
    </rPh>
    <rPh sb="24" eb="26">
      <t>セイキュウ</t>
    </rPh>
    <rPh sb="26" eb="27">
      <t>ショ</t>
    </rPh>
    <rPh sb="29" eb="31">
      <t>ソウフ</t>
    </rPh>
    <rPh sb="31" eb="32">
      <t>トウ</t>
    </rPh>
    <rPh sb="41" eb="43">
      <t>ヘイシャ</t>
    </rPh>
    <rPh sb="47" eb="49">
      <t>ショウヒン</t>
    </rPh>
    <rPh sb="49" eb="50">
      <t>トウ</t>
    </rPh>
    <rPh sb="51" eb="53">
      <t>チュウモン</t>
    </rPh>
    <rPh sb="54" eb="56">
      <t>モウシコミ</t>
    </rPh>
    <rPh sb="56" eb="57">
      <t>イタダ</t>
    </rPh>
    <rPh sb="60" eb="61">
      <t>キャク</t>
    </rPh>
    <rPh sb="61" eb="62">
      <t>サマ</t>
    </rPh>
    <rPh sb="65" eb="67">
      <t>ジカイ</t>
    </rPh>
    <rPh sb="73" eb="74">
      <t>トド</t>
    </rPh>
    <rPh sb="75" eb="76">
      <t>サキ</t>
    </rPh>
    <rPh sb="77" eb="79">
      <t>キサイ</t>
    </rPh>
    <phoneticPr fontId="6"/>
  </si>
  <si>
    <t>リストを送付させていただく場合がございます。もし、リスト送付不要の場合は弊社申込最下段の「今後不要」に×印をご記入ください。</t>
    <rPh sb="4" eb="6">
      <t>ソウフ</t>
    </rPh>
    <rPh sb="28" eb="30">
      <t>ソウフ</t>
    </rPh>
    <rPh sb="30" eb="32">
      <t>フヨウ</t>
    </rPh>
    <rPh sb="33" eb="35">
      <t>バアイ</t>
    </rPh>
    <rPh sb="36" eb="38">
      <t>ヘイシャ</t>
    </rPh>
    <rPh sb="38" eb="40">
      <t>モウシコミ</t>
    </rPh>
    <rPh sb="40" eb="41">
      <t>サイ</t>
    </rPh>
    <rPh sb="41" eb="43">
      <t>ゲダン</t>
    </rPh>
    <rPh sb="45" eb="47">
      <t>コンゴ</t>
    </rPh>
    <rPh sb="47" eb="49">
      <t>フヨウ</t>
    </rPh>
    <rPh sb="52" eb="53">
      <t>シル</t>
    </rPh>
    <rPh sb="55" eb="57">
      <t>キニュウ</t>
    </rPh>
    <phoneticPr fontId="6"/>
  </si>
  <si>
    <t>☆</t>
    <phoneticPr fontId="6"/>
  </si>
  <si>
    <t>◎</t>
    <phoneticPr fontId="6"/>
  </si>
  <si>
    <t>・中旬</t>
    <phoneticPr fontId="6"/>
  </si>
  <si>
    <t>03-3647-3270</t>
    <phoneticPr fontId="5"/>
  </si>
  <si>
    <t>　　【ご依頼主・お届け先の郵便番号・電話番号は必ずご記入ください。
　　　　　　　　　　　　また、住所は正確に、マンション・アパートの場合は部屋番号までご記入ください。】</t>
    <phoneticPr fontId="6"/>
  </si>
  <si>
    <t>申込日</t>
  </si>
  <si>
    <t>月</t>
  </si>
  <si>
    <t>日</t>
  </si>
  <si>
    <t>・下旬</t>
    <phoneticPr fontId="6"/>
  </si>
  <si>
    <t>・ご希望の「のし欄」に○をお付けください</t>
    <phoneticPr fontId="6"/>
  </si>
  <si>
    <t>特　　　別　　　販　　　売　　　の　　　ご　　　案　　　内</t>
    <phoneticPr fontId="5"/>
  </si>
  <si>
    <t>F A X</t>
    <phoneticPr fontId="5"/>
  </si>
  <si>
    <t>商品は十分に用意致しますが、ご注文の集中により『発送遅れ、販売終了』が生じる場合はご容赦願います。</t>
    <rPh sb="0" eb="2">
      <t>ショウヒン</t>
    </rPh>
    <rPh sb="3" eb="5">
      <t>ジュウブン</t>
    </rPh>
    <rPh sb="6" eb="8">
      <t>ヨウイ</t>
    </rPh>
    <rPh sb="8" eb="9">
      <t>イタ</t>
    </rPh>
    <rPh sb="15" eb="17">
      <t>チュウモン</t>
    </rPh>
    <rPh sb="18" eb="20">
      <t>シュウチュウ</t>
    </rPh>
    <rPh sb="24" eb="26">
      <t>ハッソウ</t>
    </rPh>
    <rPh sb="26" eb="27">
      <t>オク</t>
    </rPh>
    <rPh sb="29" eb="31">
      <t>ハンバイ</t>
    </rPh>
    <rPh sb="31" eb="33">
      <t>シュウリョウ</t>
    </rPh>
    <rPh sb="35" eb="36">
      <t>ショウ</t>
    </rPh>
    <rPh sb="38" eb="40">
      <t>バアイ</t>
    </rPh>
    <rPh sb="42" eb="44">
      <t>ヨウシャ</t>
    </rPh>
    <rPh sb="44" eb="45">
      <t>ネガ</t>
    </rPh>
    <phoneticPr fontId="5"/>
  </si>
  <si>
    <t>丸大食品（株）中央営業所　特販係</t>
    <rPh sb="7" eb="9">
      <t>チュウオウ</t>
    </rPh>
    <rPh sb="9" eb="12">
      <t>エイギョウショ</t>
    </rPh>
    <rPh sb="13" eb="14">
      <t>トク</t>
    </rPh>
    <rPh sb="15" eb="16">
      <t>カカリ</t>
    </rPh>
    <phoneticPr fontId="5"/>
  </si>
  <si>
    <t>商品、出荷等の　　　　　　問合せ先</t>
    <phoneticPr fontId="6"/>
  </si>
  <si>
    <t>211</t>
    <phoneticPr fontId="5"/>
  </si>
  <si>
    <t>212</t>
    <phoneticPr fontId="5"/>
  </si>
  <si>
    <t>213</t>
    <phoneticPr fontId="5"/>
  </si>
  <si>
    <t>◆郵便局にて現金でお支払いの際は手数料１１０円が掛かりますのでご注意ください。</t>
    <phoneticPr fontId="6"/>
  </si>
  <si>
    <t>商品発送後、別送で請求書をお届けしますのでお振込みください。</t>
    <rPh sb="0" eb="2">
      <t>ショウヒン</t>
    </rPh>
    <rPh sb="2" eb="4">
      <t>ハッソウ</t>
    </rPh>
    <rPh sb="4" eb="5">
      <t>ゴ</t>
    </rPh>
    <rPh sb="6" eb="8">
      <t>ベッソウ</t>
    </rPh>
    <rPh sb="9" eb="12">
      <t>セイキュウショ</t>
    </rPh>
    <rPh sb="14" eb="15">
      <t>トド</t>
    </rPh>
    <rPh sb="22" eb="24">
      <t>フリコ</t>
    </rPh>
    <phoneticPr fontId="3"/>
  </si>
  <si>
    <t>商品発送手配をしますとキャンセルは出来ませんので、お届け先ご住所はくれぐれもお間違いのないようご確認ください。お届け先様ご不在、住所</t>
    <rPh sb="0" eb="2">
      <t>ショウヒン</t>
    </rPh>
    <rPh sb="2" eb="4">
      <t>ハッソウ</t>
    </rPh>
    <rPh sb="4" eb="6">
      <t>テハイ</t>
    </rPh>
    <rPh sb="17" eb="19">
      <t>デキ</t>
    </rPh>
    <rPh sb="26" eb="27">
      <t>トド</t>
    </rPh>
    <rPh sb="28" eb="29">
      <t>サキ</t>
    </rPh>
    <rPh sb="30" eb="32">
      <t>ジュウショ</t>
    </rPh>
    <rPh sb="39" eb="41">
      <t>マチガ</t>
    </rPh>
    <rPh sb="48" eb="50">
      <t>カクニン</t>
    </rPh>
    <rPh sb="64" eb="66">
      <t>ジュウショ</t>
    </rPh>
    <phoneticPr fontId="5"/>
  </si>
  <si>
    <t>不明、受取拒否の場合はご依頼主様へ返送させて頂きます。【2023.6.1より転送は有料(お届け先様に着払料金をお支払い頂く)となりました。】</t>
    <rPh sb="3" eb="5">
      <t>ウケトリ</t>
    </rPh>
    <rPh sb="5" eb="7">
      <t>キョヒ</t>
    </rPh>
    <rPh sb="8" eb="10">
      <t>バアイ</t>
    </rPh>
    <rPh sb="12" eb="15">
      <t>イライヌシ</t>
    </rPh>
    <rPh sb="15" eb="16">
      <t>サマ</t>
    </rPh>
    <rPh sb="17" eb="19">
      <t>ヘンソウ</t>
    </rPh>
    <rPh sb="22" eb="23">
      <t>イタダ</t>
    </rPh>
    <rPh sb="38" eb="40">
      <t>テンソウ</t>
    </rPh>
    <rPh sb="41" eb="43">
      <t>ユウリョウ</t>
    </rPh>
    <rPh sb="45" eb="46">
      <t>トドケ</t>
    </rPh>
    <rPh sb="47" eb="48">
      <t>サキ</t>
    </rPh>
    <rPh sb="48" eb="49">
      <t>サマ</t>
    </rPh>
    <rPh sb="50" eb="52">
      <t>チャクバラ</t>
    </rPh>
    <rPh sb="52" eb="54">
      <t>リョウキン</t>
    </rPh>
    <rPh sb="56" eb="58">
      <t>シハラ</t>
    </rPh>
    <rPh sb="59" eb="60">
      <t>イタダ</t>
    </rPh>
    <phoneticPr fontId="5"/>
  </si>
  <si>
    <t>お問い合わせ番号</t>
    <rPh sb="1" eb="2">
      <t>ト</t>
    </rPh>
    <rPh sb="3" eb="4">
      <t>ア</t>
    </rPh>
    <rPh sb="6" eb="8">
      <t>バンゴウ</t>
    </rPh>
    <phoneticPr fontId="6"/>
  </si>
  <si>
    <t>A</t>
    <phoneticPr fontId="6"/>
  </si>
  <si>
    <t>B</t>
    <phoneticPr fontId="6"/>
  </si>
  <si>
    <t>C</t>
    <phoneticPr fontId="6"/>
  </si>
  <si>
    <t>ご住所(必須)</t>
    <rPh sb="1" eb="3">
      <t>ジュウショ</t>
    </rPh>
    <rPh sb="4" eb="6">
      <t>ヒッス</t>
    </rPh>
    <phoneticPr fontId="6"/>
  </si>
  <si>
    <t>ご依頼主電話番号(必須)</t>
    <rPh sb="1" eb="4">
      <t>イライヌシ</t>
    </rPh>
    <rPh sb="4" eb="6">
      <t>デンワ</t>
    </rPh>
    <rPh sb="6" eb="8">
      <t>バンゴウ</t>
    </rPh>
    <rPh sb="9" eb="11">
      <t>ヒッス</t>
    </rPh>
    <phoneticPr fontId="6"/>
  </si>
  <si>
    <t>フリガナ</t>
    <phoneticPr fontId="6"/>
  </si>
  <si>
    <t>お名前(必須)</t>
    <rPh sb="1" eb="3">
      <t>ナマエ</t>
    </rPh>
    <rPh sb="4" eb="6">
      <t>ヒッス</t>
    </rPh>
    <phoneticPr fontId="6"/>
  </si>
  <si>
    <t>お届けご希望期間</t>
    <rPh sb="1" eb="2">
      <t>トド</t>
    </rPh>
    <rPh sb="4" eb="6">
      <t>キボウ</t>
    </rPh>
    <rPh sb="6" eb="8">
      <t>キカン</t>
    </rPh>
    <phoneticPr fontId="6"/>
  </si>
  <si>
    <t>ご依頼主携帯電話番号</t>
    <rPh sb="1" eb="4">
      <t>イライヌシ</t>
    </rPh>
    <rPh sb="4" eb="6">
      <t>ケイタイ</t>
    </rPh>
    <rPh sb="6" eb="8">
      <t>デンワ</t>
    </rPh>
    <rPh sb="8" eb="10">
      <t>バンゴウ</t>
    </rPh>
    <phoneticPr fontId="6"/>
  </si>
  <si>
    <t>ご希望のお届け期間に〇を付けてください。</t>
    <rPh sb="5" eb="6">
      <t>トド</t>
    </rPh>
    <rPh sb="7" eb="9">
      <t>キカン</t>
    </rPh>
    <rPh sb="12" eb="13">
      <t>ツ</t>
    </rPh>
    <phoneticPr fontId="6"/>
  </si>
  <si>
    <t>丸大食品使用欄</t>
    <rPh sb="0" eb="2">
      <t>マルダイ</t>
    </rPh>
    <rPh sb="2" eb="4">
      <t>ショクヒン</t>
    </rPh>
    <rPh sb="4" eb="7">
      <t>シヨウラン</t>
    </rPh>
    <phoneticPr fontId="6"/>
  </si>
  <si>
    <t>配送区分</t>
    <rPh sb="0" eb="2">
      <t>ハイソウ</t>
    </rPh>
    <rPh sb="2" eb="4">
      <t>クブン</t>
    </rPh>
    <phoneticPr fontId="6"/>
  </si>
  <si>
    <t>のし区分</t>
    <rPh sb="2" eb="4">
      <t>クブン</t>
    </rPh>
    <phoneticPr fontId="6"/>
  </si>
  <si>
    <t>イメージ①</t>
    <phoneticPr fontId="6"/>
  </si>
  <si>
    <t>中元</t>
  </si>
  <si>
    <t>歳暮</t>
    <rPh sb="0" eb="2">
      <t>セイボ</t>
    </rPh>
    <phoneticPr fontId="6"/>
  </si>
  <si>
    <t>イメージ②</t>
    <phoneticPr fontId="6"/>
  </si>
  <si>
    <t>お届け先　2</t>
    <rPh sb="1" eb="2">
      <t>トド</t>
    </rPh>
    <rPh sb="3" eb="4">
      <t>サキ</t>
    </rPh>
    <phoneticPr fontId="6"/>
  </si>
  <si>
    <t>お届け先　3</t>
    <rPh sb="1" eb="2">
      <t>トド</t>
    </rPh>
    <rPh sb="3" eb="4">
      <t>サキ</t>
    </rPh>
    <phoneticPr fontId="6"/>
  </si>
  <si>
    <t>お届け先　4</t>
    <rPh sb="1" eb="2">
      <t>トド</t>
    </rPh>
    <rPh sb="3" eb="4">
      <t>サキ</t>
    </rPh>
    <phoneticPr fontId="6"/>
  </si>
  <si>
    <t>お届け先　5</t>
    <rPh sb="1" eb="2">
      <t>トド</t>
    </rPh>
    <rPh sb="3" eb="4">
      <t>サキ</t>
    </rPh>
    <phoneticPr fontId="6"/>
  </si>
  <si>
    <t>※1．お申し込みいただいたお客様には、次回シーズンにお届け先を記載したリストを送付</t>
    <rPh sb="4" eb="5">
      <t>モウ</t>
    </rPh>
    <rPh sb="6" eb="7">
      <t>コ</t>
    </rPh>
    <rPh sb="14" eb="16">
      <t>キャクサマ</t>
    </rPh>
    <rPh sb="19" eb="21">
      <t>ジカイ</t>
    </rPh>
    <rPh sb="27" eb="28">
      <t>トド</t>
    </rPh>
    <rPh sb="29" eb="30">
      <t>サキ</t>
    </rPh>
    <rPh sb="31" eb="33">
      <t>キサイ</t>
    </rPh>
    <rPh sb="39" eb="41">
      <t>ソウフ</t>
    </rPh>
    <phoneticPr fontId="6"/>
  </si>
  <si>
    <t>次回不要</t>
    <rPh sb="0" eb="2">
      <t>ジカイ</t>
    </rPh>
    <rPh sb="2" eb="4">
      <t>フヨウ</t>
    </rPh>
    <phoneticPr fontId="6"/>
  </si>
  <si>
    <t>　　　　させていただく場合がございます。もしリストの送付が不要な場合は、右欄に×印をご記入ください。</t>
    <rPh sb="11" eb="13">
      <t>バアイ</t>
    </rPh>
    <phoneticPr fontId="6"/>
  </si>
  <si>
    <t>※2．商品発送手配をしますとキャンセルはできません。</t>
    <rPh sb="3" eb="5">
      <t>ショウヒン</t>
    </rPh>
    <rPh sb="5" eb="7">
      <t>ハッソウ</t>
    </rPh>
    <rPh sb="7" eb="9">
      <t>テハイ</t>
    </rPh>
    <phoneticPr fontId="6"/>
  </si>
  <si>
    <t>※3．のし欄にご指定のない場合、夏季は「お中元のし」、冬季は「お歳暮のし」になります。</t>
    <rPh sb="5" eb="6">
      <t>ラン</t>
    </rPh>
    <rPh sb="8" eb="10">
      <t>シテイ</t>
    </rPh>
    <phoneticPr fontId="6"/>
  </si>
  <si>
    <t xml:space="preserve">
ＦAＸ　０３－３６４７－３２７４</t>
    <phoneticPr fontId="6"/>
  </si>
  <si>
    <t>商品の出荷元（ハムギフト、デザート、梅、餃子）、配送温度帯（冷蔵、冷凍、常温）により商品到着日が前後する場合があります。</t>
    <rPh sb="0" eb="2">
      <t>ショウヒン</t>
    </rPh>
    <rPh sb="3" eb="5">
      <t>シュッカ</t>
    </rPh>
    <rPh sb="5" eb="6">
      <t>モト</t>
    </rPh>
    <rPh sb="18" eb="19">
      <t>ウメ</t>
    </rPh>
    <rPh sb="20" eb="22">
      <t>ギョウザ</t>
    </rPh>
    <rPh sb="24" eb="26">
      <t>ハイソウ</t>
    </rPh>
    <rPh sb="26" eb="28">
      <t>オンド</t>
    </rPh>
    <rPh sb="28" eb="29">
      <t>タイ</t>
    </rPh>
    <rPh sb="30" eb="32">
      <t>レイゾウ</t>
    </rPh>
    <rPh sb="33" eb="35">
      <t>レイトウ</t>
    </rPh>
    <rPh sb="36" eb="38">
      <t>ジョウオン</t>
    </rPh>
    <rPh sb="42" eb="44">
      <t>ショウヒン</t>
    </rPh>
    <rPh sb="44" eb="46">
      <t>トウチャク</t>
    </rPh>
    <rPh sb="46" eb="47">
      <t>ビ</t>
    </rPh>
    <phoneticPr fontId="5"/>
  </si>
  <si>
    <t>国産豚肉使用うす塩仕立て</t>
    <rPh sb="2" eb="3">
      <t>ブタ</t>
    </rPh>
    <rPh sb="4" eb="6">
      <t>シヨウ</t>
    </rPh>
    <rPh sb="8" eb="9">
      <t>シオ</t>
    </rPh>
    <rPh sb="9" eb="11">
      <t>ジタ</t>
    </rPh>
    <phoneticPr fontId="3"/>
  </si>
  <si>
    <t>玄の彩　餃子点心セット</t>
    <rPh sb="0" eb="1">
      <t>ゲン</t>
    </rPh>
    <rPh sb="2" eb="3">
      <t>アヤ</t>
    </rPh>
    <rPh sb="4" eb="6">
      <t>ギョウザ</t>
    </rPh>
    <rPh sb="6" eb="8">
      <t>テンシン</t>
    </rPh>
    <phoneticPr fontId="6"/>
  </si>
  <si>
    <t>　　 神戸プリン</t>
    <rPh sb="3" eb="5">
      <t>コウベ</t>
    </rPh>
    <phoneticPr fontId="6"/>
  </si>
  <si>
    <t>＊今回より一部価格を改定させていただいておりますのでご注意ください。</t>
    <rPh sb="1" eb="3">
      <t>コンカイ</t>
    </rPh>
    <rPh sb="5" eb="7">
      <t>イチブ</t>
    </rPh>
    <rPh sb="7" eb="9">
      <t>カカク</t>
    </rPh>
    <rPh sb="10" eb="12">
      <t>カイテイ</t>
    </rPh>
    <rPh sb="27" eb="29">
      <t>チュウイ</t>
    </rPh>
    <phoneticPr fontId="6"/>
  </si>
  <si>
    <t>5453</t>
    <phoneticPr fontId="6"/>
  </si>
  <si>
    <t>このご案内は埼玉県社会保険労務士会の協力事業として会員の為に行うもので、同会の了解を得てお送りしています。</t>
    <rPh sb="3" eb="5">
      <t>アンナイ</t>
    </rPh>
    <rPh sb="6" eb="9">
      <t>サイタマケン</t>
    </rPh>
    <rPh sb="9" eb="11">
      <t>シャカイ</t>
    </rPh>
    <rPh sb="11" eb="13">
      <t>ホケン</t>
    </rPh>
    <rPh sb="13" eb="16">
      <t>ロウムシ</t>
    </rPh>
    <rPh sb="16" eb="17">
      <t>カイ</t>
    </rPh>
    <rPh sb="18" eb="20">
      <t>キョウリョク</t>
    </rPh>
    <rPh sb="20" eb="22">
      <t>ジギョウ</t>
    </rPh>
    <rPh sb="25" eb="27">
      <t>カイイン</t>
    </rPh>
    <rPh sb="28" eb="29">
      <t>タメ</t>
    </rPh>
    <rPh sb="30" eb="31">
      <t>オコナ</t>
    </rPh>
    <rPh sb="36" eb="38">
      <t>ドウカイ</t>
    </rPh>
    <rPh sb="39" eb="41">
      <t>リョウカイ</t>
    </rPh>
    <rPh sb="42" eb="43">
      <t>エ</t>
    </rPh>
    <rPh sb="45" eb="46">
      <t>オク</t>
    </rPh>
    <phoneticPr fontId="36"/>
  </si>
  <si>
    <t>◆伝票処理の都合ならび物流・発送事情等により、請求書が商品より先に到着することがございますがご容赦ください。</t>
    <rPh sb="11" eb="13">
      <t>ブツリュウ</t>
    </rPh>
    <rPh sb="16" eb="18">
      <t>ジジョウ</t>
    </rPh>
    <phoneticPr fontId="6"/>
  </si>
  <si>
    <r>
      <t>特別価格表/宅配料金</t>
    </r>
    <r>
      <rPr>
        <sz val="20"/>
        <rFont val="UD Digi Kyokasho NK-B"/>
        <family val="1"/>
        <charset val="128"/>
      </rPr>
      <t>　（表示価格は税込価格です。）</t>
    </r>
    <phoneticPr fontId="6"/>
  </si>
  <si>
    <r>
      <t>『</t>
    </r>
    <r>
      <rPr>
        <b/>
        <sz val="24"/>
        <rFont val="UD Digi Kyokasho NK-B"/>
        <family val="1"/>
        <charset val="128"/>
      </rPr>
      <t>ギフトセット</t>
    </r>
    <r>
      <rPr>
        <sz val="24"/>
        <rFont val="UD Digi Kyokasho NK-B"/>
        <family val="1"/>
        <charset val="128"/>
      </rPr>
      <t>』</t>
    </r>
    <phoneticPr fontId="6"/>
  </si>
  <si>
    <r>
      <rPr>
        <b/>
        <sz val="40"/>
        <rFont val="UD Digi Kyokasho NK-B"/>
        <family val="1"/>
        <charset val="128"/>
      </rPr>
      <t>20～30</t>
    </r>
    <r>
      <rPr>
        <b/>
        <sz val="36"/>
        <rFont val="UD Digi Kyokasho NK-B"/>
        <family val="1"/>
        <charset val="128"/>
      </rPr>
      <t>％</t>
    </r>
    <phoneticPr fontId="6"/>
  </si>
  <si>
    <t>019</t>
  </si>
  <si>
    <t>020</t>
  </si>
  <si>
    <t>021</t>
  </si>
  <si>
    <r>
      <rPr>
        <b/>
        <sz val="20"/>
        <rFont val="UD Digi Kyokasho NK-B"/>
        <family val="1"/>
        <charset val="128"/>
      </rPr>
      <t xml:space="preserve">＊パンフレットに掲載の写真はイメージです。  </t>
    </r>
    <r>
      <rPr>
        <b/>
        <sz val="16"/>
        <rFont val="UD Digi Kyokasho NK-B"/>
        <family val="1"/>
        <charset val="128"/>
      </rPr>
      <t>原料の部位により写真と形状が異なる場合がございますのでご了承ください。</t>
    </r>
    <phoneticPr fontId="3"/>
  </si>
  <si>
    <r>
      <t>但し、ご自宅送りは、</t>
    </r>
    <r>
      <rPr>
        <b/>
        <i/>
        <u/>
        <sz val="20"/>
        <rFont val="UD Digi Kyokasho NK-B"/>
        <family val="1"/>
        <charset val="128"/>
      </rPr>
      <t>無料</t>
    </r>
    <r>
      <rPr>
        <u/>
        <sz val="14"/>
        <rFont val="UD Digi Kyokasho NK-B"/>
        <family val="1"/>
        <charset val="128"/>
      </rPr>
      <t>です。</t>
    </r>
    <rPh sb="10" eb="12">
      <t>ムリョウ</t>
    </rPh>
    <phoneticPr fontId="8"/>
  </si>
  <si>
    <r>
      <t>『</t>
    </r>
    <r>
      <rPr>
        <b/>
        <sz val="24"/>
        <rFont val="UD Digi Kyokasho NK-B"/>
        <family val="1"/>
        <charset val="128"/>
      </rPr>
      <t>ご自宅用</t>
    </r>
    <r>
      <rPr>
        <sz val="20"/>
        <rFont val="UD Digi Kyokasho NK-B"/>
        <family val="1"/>
        <charset val="128"/>
      </rPr>
      <t>生活応援</t>
    </r>
    <r>
      <rPr>
        <b/>
        <sz val="16"/>
        <rFont val="UD Digi Kyokasho NK-B"/>
        <family val="1"/>
        <charset val="128"/>
      </rPr>
      <t>ファミリーセレクション</t>
    </r>
    <r>
      <rPr>
        <b/>
        <sz val="22"/>
        <rFont val="UD Digi Kyokasho NK-B"/>
        <family val="1"/>
        <charset val="128"/>
      </rPr>
      <t>』　</t>
    </r>
    <phoneticPr fontId="5"/>
  </si>
  <si>
    <t>025</t>
    <phoneticPr fontId="6"/>
  </si>
  <si>
    <r>
      <t>※</t>
    </r>
    <r>
      <rPr>
        <b/>
        <sz val="20"/>
        <rFont val="UD Digi Kyokasho NK-B"/>
        <family val="1"/>
        <charset val="128"/>
      </rPr>
      <t>以下</t>
    </r>
    <r>
      <rPr>
        <sz val="20"/>
        <rFont val="UD Digi Kyokasho NK-B"/>
        <family val="1"/>
        <charset val="128"/>
      </rPr>
      <t>の商品は</t>
    </r>
    <r>
      <rPr>
        <b/>
        <sz val="28"/>
        <rFont val="UD Digi Kyokasho NK-B"/>
        <family val="1"/>
        <charset val="128"/>
      </rPr>
      <t>【割引対象外となりカタログ表示価格】</t>
    </r>
    <r>
      <rPr>
        <sz val="20"/>
        <rFont val="UD Digi Kyokasho NK-B"/>
        <family val="1"/>
        <charset val="128"/>
      </rPr>
      <t>でのご提供です。</t>
    </r>
    <rPh sb="1" eb="3">
      <t>イカ</t>
    </rPh>
    <phoneticPr fontId="9"/>
  </si>
  <si>
    <r>
      <t>熟成　</t>
    </r>
    <r>
      <rPr>
        <b/>
        <sz val="22"/>
        <rFont val="UD Digi Kyokasho NK-B"/>
        <family val="1"/>
        <charset val="128"/>
      </rPr>
      <t>王覇</t>
    </r>
    <phoneticPr fontId="6"/>
  </si>
  <si>
    <r>
      <rPr>
        <b/>
        <sz val="9"/>
        <rFont val="UD Digi Kyokasho NK-B"/>
        <family val="1"/>
        <charset val="128"/>
      </rPr>
      <t>売上の一部が北海道の自然活動に役立てられます。</t>
    </r>
    <r>
      <rPr>
        <b/>
        <sz val="20"/>
        <rFont val="UD Digi Kyokasho NK-B"/>
        <family val="1"/>
        <charset val="128"/>
      </rPr>
      <t>　　　　</t>
    </r>
    <r>
      <rPr>
        <sz val="18"/>
        <rFont val="UD Digi Kyokasho NK-B"/>
        <family val="1"/>
        <charset val="128"/>
      </rPr>
      <t>『北の国から』</t>
    </r>
    <r>
      <rPr>
        <b/>
        <sz val="18"/>
        <rFont val="UD Digi Kyokasho NK-B"/>
        <family val="1"/>
        <charset val="128"/>
      </rPr>
      <t>　北海道物語</t>
    </r>
    <phoneticPr fontId="6"/>
  </si>
  <si>
    <r>
      <rPr>
        <sz val="18"/>
        <rFont val="UD Digi Kyokasho NK-B"/>
        <family val="1"/>
        <charset val="128"/>
      </rPr>
      <t>紀州より直送</t>
    </r>
    <r>
      <rPr>
        <sz val="22"/>
        <rFont val="UD Digi Kyokasho NK-B"/>
        <family val="1"/>
        <charset val="128"/>
      </rPr>
      <t>　梅のギフト</t>
    </r>
    <rPh sb="0" eb="2">
      <t>キシュウ</t>
    </rPh>
    <rPh sb="4" eb="6">
      <t>チョクソウ</t>
    </rPh>
    <phoneticPr fontId="4"/>
  </si>
  <si>
    <t>※ご希望のお届け期間がある方は申込書左上にご記入ください。</t>
    <rPh sb="2" eb="4">
      <t>キボウ</t>
    </rPh>
    <rPh sb="13" eb="14">
      <t>カタ</t>
    </rPh>
    <rPh sb="15" eb="18">
      <t>モウシコミショ</t>
    </rPh>
    <rPh sb="18" eb="20">
      <t>ヒダリウエ</t>
    </rPh>
    <rPh sb="22" eb="24">
      <t>キニュウ</t>
    </rPh>
    <phoneticPr fontId="6"/>
  </si>
  <si>
    <r>
      <t>申込書受付より</t>
    </r>
    <r>
      <rPr>
        <b/>
        <sz val="26"/>
        <rFont val="UD Digi Kyokasho NK-B"/>
        <family val="1"/>
        <charset val="128"/>
      </rPr>
      <t>１０</t>
    </r>
    <r>
      <rPr>
        <b/>
        <sz val="16"/>
        <rFont val="UD Digi Kyokasho NK-B"/>
        <family val="1"/>
        <charset val="128"/>
      </rPr>
      <t>日前後</t>
    </r>
    <r>
      <rPr>
        <sz val="16"/>
        <rFont val="UD Digi Kyokasho NK-B"/>
        <family val="1"/>
        <charset val="128"/>
      </rPr>
      <t>でお届けします。</t>
    </r>
    <rPh sb="0" eb="3">
      <t>モウシコミショ</t>
    </rPh>
    <phoneticPr fontId="5"/>
  </si>
  <si>
    <t>ＦAＸ　０３－３６４７－３２７４</t>
    <phoneticPr fontId="6"/>
  </si>
  <si>
    <t xml:space="preserve"> (                  )</t>
    <phoneticPr fontId="6"/>
  </si>
  <si>
    <t>※ＦＡＸ着信の確認は右側の欄にＦＡＸ番号または</t>
    <rPh sb="4" eb="6">
      <t>チャクシン</t>
    </rPh>
    <rPh sb="7" eb="9">
      <t>カクニン</t>
    </rPh>
    <rPh sb="10" eb="12">
      <t>ミギガワ</t>
    </rPh>
    <rPh sb="13" eb="14">
      <t>ラン</t>
    </rPh>
    <rPh sb="18" eb="20">
      <t>バンゴウ</t>
    </rPh>
    <phoneticPr fontId="6"/>
  </si>
  <si>
    <t xml:space="preserve">   携帯番号をご記載のうえ丸大食品からの着信</t>
    <rPh sb="3" eb="7">
      <t>ケイタイバンゴウ</t>
    </rPh>
    <rPh sb="9" eb="11">
      <t>キサイ</t>
    </rPh>
    <rPh sb="14" eb="16">
      <t>マルダイ</t>
    </rPh>
    <rPh sb="16" eb="18">
      <t>ショクヒン</t>
    </rPh>
    <rPh sb="21" eb="23">
      <t>チャクシン</t>
    </rPh>
    <phoneticPr fontId="6"/>
  </si>
  <si>
    <t xml:space="preserve">   確認ＦＡＸまたはショートメールをお待ちください。</t>
    <rPh sb="3" eb="5">
      <t>カクニン</t>
    </rPh>
    <rPh sb="20" eb="21">
      <t>マ</t>
    </rPh>
    <phoneticPr fontId="6"/>
  </si>
  <si>
    <t>2025年</t>
    <phoneticPr fontId="6"/>
  </si>
  <si>
    <t>次回から
削除する
（X印）</t>
    <rPh sb="0" eb="2">
      <t>ジカイ</t>
    </rPh>
    <rPh sb="5" eb="7">
      <t>サクジョ</t>
    </rPh>
    <phoneticPr fontId="6"/>
  </si>
  <si>
    <t>11月下旬より随時発送します。</t>
    <rPh sb="2" eb="3">
      <t>ガツ</t>
    </rPh>
    <rPh sb="3" eb="5">
      <t>ゲジュン</t>
    </rPh>
    <rPh sb="7" eb="9">
      <t>ズイジ</t>
    </rPh>
    <rPh sb="9" eb="11">
      <t>ハッソウ</t>
    </rPh>
    <phoneticPr fontId="5"/>
  </si>
  <si>
    <t>ご案内の『丸大の冬ギフト』は、軽減税率制度（8％）対象の表示で、送料は消費税（10％）の表示となります。</t>
    <rPh sb="8" eb="9">
      <t>フユ</t>
    </rPh>
    <rPh sb="35" eb="38">
      <t>ショウヒゼイ</t>
    </rPh>
    <phoneticPr fontId="6"/>
  </si>
  <si>
    <t>ご案内の『丸大の冬ギフト』は、軽減税率制度（8％）対象の表示となります。</t>
    <rPh sb="8" eb="9">
      <t>フユ</t>
    </rPh>
    <phoneticPr fontId="6"/>
  </si>
  <si>
    <t>008</t>
    <phoneticPr fontId="6"/>
  </si>
  <si>
    <t>015</t>
    <phoneticPr fontId="5"/>
  </si>
  <si>
    <t>009</t>
  </si>
  <si>
    <t>017</t>
  </si>
  <si>
    <t>022</t>
    <phoneticPr fontId="6"/>
  </si>
  <si>
    <t>023</t>
    <phoneticPr fontId="6"/>
  </si>
  <si>
    <t>024</t>
    <phoneticPr fontId="5"/>
  </si>
  <si>
    <t>【商品番号022番～025番はご自宅用につき、のし、包装掛けはできませんのでご了承ください。】</t>
    <phoneticPr fontId="6"/>
  </si>
  <si>
    <t>ＦＡＸ
または
携帯番号</t>
    <rPh sb="8" eb="12">
      <t>ケイタイバンゴウ</t>
    </rPh>
    <phoneticPr fontId="6"/>
  </si>
  <si>
    <r>
      <t>・ショートメッセージ（SMS）での配信を希望されない方は</t>
    </r>
    <r>
      <rPr>
        <sz val="11"/>
        <rFont val="Segoe UI Symbol"/>
        <family val="1"/>
      </rPr>
      <t>✓</t>
    </r>
    <r>
      <rPr>
        <sz val="11"/>
        <rFont val="UD デジタル 教科書体 NK-B"/>
        <family val="1"/>
        <charset val="128"/>
      </rPr>
      <t>をお付けください</t>
    </r>
    <rPh sb="17" eb="19">
      <t>ハイシン</t>
    </rPh>
    <rPh sb="20" eb="22">
      <t>キボウ</t>
    </rPh>
    <rPh sb="26" eb="27">
      <t>カタ</t>
    </rPh>
    <rPh sb="31" eb="32">
      <t>ツ</t>
    </rPh>
    <phoneticPr fontId="6"/>
  </si>
  <si>
    <t>SMS配信を</t>
    <rPh sb="3" eb="5">
      <t>ハイシン</t>
    </rPh>
    <phoneticPr fontId="6"/>
  </si>
  <si>
    <t>希望しない</t>
    <rPh sb="0" eb="2">
      <t>キボウ</t>
    </rPh>
    <phoneticPr fontId="6"/>
  </si>
  <si>
    <t>11月 ・下旬</t>
    <rPh sb="2" eb="3">
      <t>ガツ</t>
    </rPh>
    <rPh sb="5" eb="7">
      <t>ゲジュン</t>
    </rPh>
    <phoneticPr fontId="6"/>
  </si>
  <si>
    <t>12月 ・上旬</t>
    <phoneticPr fontId="6"/>
  </si>
  <si>
    <t>◎転居等で住所不明の場合はご依頼主へお戻しさせていただきますのでよくご確認ください。</t>
    <rPh sb="35" eb="37">
      <t>カクニン</t>
    </rPh>
    <phoneticPr fontId="6"/>
  </si>
  <si>
    <t>・ご希望のない場合は「歳暮のし」発送となります。</t>
    <rPh sb="2" eb="4">
      <t>キボウ</t>
    </rPh>
    <rPh sb="7" eb="9">
      <t>バアイ</t>
    </rPh>
    <rPh sb="11" eb="13">
      <t>セイボ</t>
    </rPh>
    <rPh sb="16" eb="18">
      <t>ハッソウ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</si>
</sst>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商品番号　００１～０２４は、お届け先1軒につき送料&quot;#&quot;円でお届けします。&quot;"/>
  </numFmts>
  <fonts count="88">
    <font>
      <sz val="11"/>
      <name val="ＭＳ Ｐゴシック"/>
      <family val="3"/>
      <charset val="128"/>
    </font>
    <font>
      <sz val="11"/>
      <color theme="1"/>
      <name val="游ゴシック"/>
      <family val="2"/>
      <charset val="128"/>
      <scheme val="minor"/>
    </font>
    <font>
      <sz val="11"/>
      <name val="ＭＳ Ｐ明朝"/>
      <family val="1"/>
      <charset val="128"/>
    </font>
    <font>
      <sz val="6"/>
      <name val="游ゴシック"/>
      <family val="2"/>
      <charset val="128"/>
      <scheme val="minor"/>
    </font>
    <font>
      <sz val="14"/>
      <name val="Meiryo UI"/>
      <family val="3"/>
      <charset val="128"/>
    </font>
    <font>
      <sz val="6"/>
      <name val="ＭＳ Ｐ明朝"/>
      <family val="1"/>
      <charset val="128"/>
    </font>
    <font>
      <sz val="6"/>
      <name val="ＭＳ Ｐゴシック"/>
      <family val="3"/>
      <charset val="128"/>
    </font>
    <font>
      <sz val="11"/>
      <name val="ＭＳ Ｐゴシック"/>
      <family val="3"/>
      <charset val="128"/>
    </font>
    <font>
      <b/>
      <sz val="14"/>
      <name val="ＭＳ Ｐゴシック"/>
      <family val="3"/>
      <charset val="128"/>
    </font>
    <font>
      <sz val="18"/>
      <color indexed="54"/>
      <name val="ＭＳ Ｐゴシック"/>
      <family val="3"/>
      <charset val="128"/>
    </font>
    <font>
      <sz val="11"/>
      <color theme="1"/>
      <name val="游ゴシック"/>
      <family val="3"/>
      <charset val="128"/>
      <scheme val="minor"/>
    </font>
    <font>
      <sz val="11"/>
      <name val="ＭＳ 明朝"/>
      <family val="1"/>
      <charset val="128"/>
    </font>
    <font>
      <b/>
      <sz val="11"/>
      <color rgb="FF3F3F3F"/>
      <name val="游ゴシック"/>
      <family val="3"/>
      <charset val="128"/>
      <scheme val="minor"/>
    </font>
    <font>
      <sz val="11"/>
      <name val="UD デジタル 教科書体 NK-B"/>
      <family val="1"/>
      <charset val="128"/>
    </font>
    <font>
      <b/>
      <sz val="24"/>
      <name val="UD デジタル 教科書体 NK-B"/>
      <family val="1"/>
      <charset val="128"/>
    </font>
    <font>
      <b/>
      <sz val="28"/>
      <name val="UD デジタル 教科書体 NK-B"/>
      <family val="1"/>
      <charset val="128"/>
    </font>
    <font>
      <b/>
      <sz val="20"/>
      <name val="UD デジタル 教科書体 NK-B"/>
      <family val="1"/>
      <charset val="128"/>
    </font>
    <font>
      <b/>
      <sz val="18"/>
      <name val="UD デジタル 教科書体 NK-B"/>
      <family val="1"/>
      <charset val="128"/>
    </font>
    <font>
      <sz val="9"/>
      <name val="UD デジタル 教科書体 NK-B"/>
      <family val="1"/>
      <charset val="128"/>
    </font>
    <font>
      <b/>
      <sz val="14"/>
      <name val="UD デジタル 教科書体 NK-B"/>
      <family val="1"/>
      <charset val="128"/>
    </font>
    <font>
      <sz val="12"/>
      <name val="UD デジタル 教科書体 NK-B"/>
      <family val="1"/>
      <charset val="128"/>
    </font>
    <font>
      <sz val="14"/>
      <name val="UD デジタル 教科書体 NK-B"/>
      <family val="1"/>
      <charset val="128"/>
    </font>
    <font>
      <sz val="10"/>
      <name val="UD デジタル 教科書体 NK-B"/>
      <family val="1"/>
      <charset val="128"/>
    </font>
    <font>
      <b/>
      <sz val="12"/>
      <name val="UD デジタル 教科書体 NK-B"/>
      <family val="1"/>
      <charset val="128"/>
    </font>
    <font>
      <b/>
      <sz val="10"/>
      <name val="UD デジタル 教科書体 NK-B"/>
      <family val="1"/>
      <charset val="128"/>
    </font>
    <font>
      <b/>
      <sz val="16"/>
      <name val="UD デジタル 教科書体 NK-B"/>
      <family val="1"/>
      <charset val="128"/>
    </font>
    <font>
      <b/>
      <sz val="9"/>
      <name val="UD デジタル 教科書体 NK-B"/>
      <family val="1"/>
      <charset val="128"/>
    </font>
    <font>
      <sz val="18"/>
      <name val="UD デジタル 教科書体 NK-B"/>
      <family val="1"/>
      <charset val="128"/>
    </font>
    <font>
      <b/>
      <sz val="26"/>
      <name val="UD デジタル 教科書体 NK-B"/>
      <family val="1"/>
      <charset val="128"/>
    </font>
    <font>
      <sz val="16"/>
      <name val="UD デジタル 教科書体 NK-B"/>
      <family val="1"/>
      <charset val="128"/>
    </font>
    <font>
      <sz val="8"/>
      <name val="UD デジタル 教科書体 NK-B"/>
      <family val="1"/>
      <charset val="128"/>
    </font>
    <font>
      <sz val="14"/>
      <color theme="1"/>
      <name val="UD デジタル 教科書体 NK-B"/>
      <family val="1"/>
      <charset val="128"/>
    </font>
    <font>
      <sz val="13"/>
      <name val="UD デジタル 教科書体 NK-B"/>
      <family val="1"/>
      <charset val="128"/>
    </font>
    <font>
      <sz val="20"/>
      <name val="UD デジタル 教科書体 NK-B"/>
      <family val="1"/>
      <charset val="128"/>
    </font>
    <font>
      <sz val="22"/>
      <name val="UD デジタル 教科書体 NK-B"/>
      <family val="1"/>
      <charset val="128"/>
    </font>
    <font>
      <sz val="16"/>
      <color rgb="FFFF0000"/>
      <name val="UD デジタル 教科書体 NK-B"/>
      <family val="1"/>
      <charset val="128"/>
    </font>
    <font>
      <sz val="18"/>
      <color rgb="FFFF0000"/>
      <name val="UD デジタル 教科書体 NK-B"/>
      <family val="1"/>
      <charset val="128"/>
    </font>
    <font>
      <sz val="10"/>
      <color theme="1"/>
      <name val="UD デジタル 教科書体 NK-B"/>
      <family val="1"/>
      <charset val="128"/>
    </font>
    <font>
      <b/>
      <sz val="14"/>
      <color indexed="81"/>
      <name val="MS P ゴシック"/>
      <family val="3"/>
      <charset val="128"/>
    </font>
    <font>
      <sz val="28"/>
      <name val="UD デジタル 教科書体 NK-B"/>
      <family val="1"/>
      <charset val="128"/>
    </font>
    <font>
      <sz val="11"/>
      <name val="UD Digi Kyokasho NK-B"/>
      <family val="1"/>
      <charset val="128"/>
    </font>
    <font>
      <sz val="14"/>
      <color rgb="FFFF0000"/>
      <name val="UD Digi Kyokasho NK-B"/>
      <family val="1"/>
      <charset val="128"/>
    </font>
    <font>
      <b/>
      <u/>
      <sz val="26"/>
      <color rgb="FFFF0000"/>
      <name val="UD Digi Kyokasho NK-B"/>
      <family val="1"/>
      <charset val="128"/>
    </font>
    <font>
      <b/>
      <sz val="20"/>
      <color rgb="FFFF0000"/>
      <name val="UD Digi Kyokasho NK-B"/>
      <family val="1"/>
      <charset val="128"/>
    </font>
    <font>
      <b/>
      <sz val="48"/>
      <name val="UD Digi Kyokasho NK-B"/>
      <family val="1"/>
      <charset val="128"/>
    </font>
    <font>
      <sz val="18"/>
      <name val="UD Digi Kyokasho NK-B"/>
      <family val="1"/>
      <charset val="128"/>
    </font>
    <font>
      <b/>
      <sz val="24"/>
      <name val="UD Digi Kyokasho NK-B"/>
      <family val="1"/>
      <charset val="128"/>
    </font>
    <font>
      <sz val="16"/>
      <name val="UD Digi Kyokasho NK-B"/>
      <family val="1"/>
      <charset val="128"/>
    </font>
    <font>
      <b/>
      <sz val="11"/>
      <name val="UD Digi Kyokasho NK-B"/>
      <family val="1"/>
      <charset val="128"/>
    </font>
    <font>
      <b/>
      <sz val="16"/>
      <name val="UD Digi Kyokasho NK-B"/>
      <family val="1"/>
      <charset val="128"/>
    </font>
    <font>
      <b/>
      <sz val="28"/>
      <name val="UD Digi Kyokasho NK-B"/>
      <family val="1"/>
      <charset val="128"/>
    </font>
    <font>
      <b/>
      <sz val="18"/>
      <name val="UD Digi Kyokasho NK-B"/>
      <family val="1"/>
      <charset val="128"/>
    </font>
    <font>
      <b/>
      <u/>
      <sz val="36"/>
      <name val="UD Digi Kyokasho NK-B"/>
      <family val="1"/>
      <charset val="128"/>
    </font>
    <font>
      <sz val="12"/>
      <name val="UD Digi Kyokasho NK-B"/>
      <family val="1"/>
      <charset val="128"/>
    </font>
    <font>
      <b/>
      <sz val="14"/>
      <name val="UD Digi Kyokasho NK-B"/>
      <family val="1"/>
      <charset val="128"/>
    </font>
    <font>
      <b/>
      <sz val="24"/>
      <color rgb="FFFF0000"/>
      <name val="UD Digi Kyokasho NK-B"/>
      <family val="1"/>
      <charset val="128"/>
    </font>
    <font>
      <b/>
      <sz val="20"/>
      <name val="UD Digi Kyokasho NK-B"/>
      <family val="1"/>
      <charset val="128"/>
    </font>
    <font>
      <b/>
      <sz val="26"/>
      <color rgb="FFFF0000"/>
      <name val="UD Digi Kyokasho NK-B"/>
      <family val="1"/>
      <charset val="128"/>
    </font>
    <font>
      <sz val="14"/>
      <name val="UD Digi Kyokasho NK-B"/>
      <family val="1"/>
      <charset val="128"/>
    </font>
    <font>
      <b/>
      <sz val="12"/>
      <name val="UD Digi Kyokasho NK-B"/>
      <family val="1"/>
      <charset val="128"/>
    </font>
    <font>
      <b/>
      <sz val="26"/>
      <name val="UD Digi Kyokasho NK-B"/>
      <family val="1"/>
      <charset val="128"/>
    </font>
    <font>
      <b/>
      <sz val="22"/>
      <name val="UD Digi Kyokasho NK-B"/>
      <family val="1"/>
      <charset val="128"/>
    </font>
    <font>
      <b/>
      <sz val="18"/>
      <color rgb="FFFF0000"/>
      <name val="UD Digi Kyokasho NK-B"/>
      <family val="1"/>
      <charset val="128"/>
    </font>
    <font>
      <sz val="12"/>
      <color rgb="FFFF0000"/>
      <name val="UD Digi Kyokasho NK-B"/>
      <family val="1"/>
      <charset val="128"/>
    </font>
    <font>
      <b/>
      <sz val="36"/>
      <color rgb="FFFF0000"/>
      <name val="UD Digi Kyokasho NK-B"/>
      <family val="1"/>
      <charset val="128"/>
    </font>
    <font>
      <b/>
      <sz val="36"/>
      <name val="UD Digi Kyokasho NK-B"/>
      <family val="1"/>
      <charset val="128"/>
    </font>
    <font>
      <sz val="20"/>
      <name val="UD Digi Kyokasho NK-B"/>
      <family val="1"/>
      <charset val="128"/>
    </font>
    <font>
      <sz val="15"/>
      <name val="UD Digi Kyokasho NK-B"/>
      <family val="1"/>
      <charset val="128"/>
    </font>
    <font>
      <sz val="24"/>
      <name val="UD Digi Kyokasho NK-B"/>
      <family val="1"/>
      <charset val="128"/>
    </font>
    <font>
      <b/>
      <sz val="40"/>
      <name val="UD Digi Kyokasho NK-B"/>
      <family val="1"/>
      <charset val="128"/>
    </font>
    <font>
      <u/>
      <sz val="12"/>
      <name val="UD Digi Kyokasho NK-B"/>
      <family val="1"/>
      <charset val="128"/>
    </font>
    <font>
      <sz val="15"/>
      <color rgb="FFFF0000"/>
      <name val="UD Digi Kyokasho NK-B"/>
      <family val="1"/>
      <charset val="128"/>
    </font>
    <font>
      <u/>
      <sz val="15"/>
      <color indexed="10"/>
      <name val="UD Digi Kyokasho NK-B"/>
      <family val="1"/>
      <charset val="128"/>
    </font>
    <font>
      <sz val="10"/>
      <name val="UD Digi Kyokasho NK-B"/>
      <family val="1"/>
      <charset val="128"/>
    </font>
    <font>
      <u/>
      <sz val="14"/>
      <name val="UD Digi Kyokasho NK-B"/>
      <family val="1"/>
      <charset val="128"/>
    </font>
    <font>
      <b/>
      <i/>
      <u/>
      <sz val="20"/>
      <name val="UD Digi Kyokasho NK-B"/>
      <family val="1"/>
      <charset val="128"/>
    </font>
    <font>
      <sz val="22"/>
      <name val="UD Digi Kyokasho NK-B"/>
      <family val="1"/>
      <charset val="128"/>
    </font>
    <font>
      <b/>
      <sz val="9"/>
      <name val="UD Digi Kyokasho NK-B"/>
      <family val="1"/>
      <charset val="128"/>
    </font>
    <font>
      <sz val="13"/>
      <name val="UD Digi Kyokasho NK-B"/>
      <family val="1"/>
      <charset val="128"/>
    </font>
    <font>
      <b/>
      <sz val="28"/>
      <color rgb="FFFF0000"/>
      <name val="UD Digi Kyokasho NK-B"/>
      <family val="1"/>
      <charset val="128"/>
    </font>
    <font>
      <b/>
      <sz val="13"/>
      <name val="UD Digi Kyokasho NK-B"/>
      <family val="1"/>
      <charset val="128"/>
    </font>
    <font>
      <b/>
      <u/>
      <sz val="24"/>
      <name val="UD Digi Kyokasho NK-B"/>
      <family val="1"/>
      <charset val="128"/>
    </font>
    <font>
      <b/>
      <sz val="22"/>
      <color rgb="FFFF0000"/>
      <name val="UD Digi Kyokasho NK-B"/>
      <family val="1"/>
      <charset val="128"/>
    </font>
    <font>
      <sz val="16"/>
      <color rgb="FFFF0000"/>
      <name val="UD Digi Kyokasho NK-B"/>
      <family val="1"/>
      <charset val="128"/>
    </font>
    <font>
      <b/>
      <sz val="10"/>
      <name val="UD Digi Kyokasho NK-B"/>
      <family val="1"/>
      <charset val="128"/>
    </font>
    <font>
      <sz val="11"/>
      <name val="Segoe UI Symbol"/>
      <family val="1"/>
    </font>
    <font>
      <sz val="10.5"/>
      <name val="UD デジタル 教科書体 NK-B"/>
      <family val="1"/>
      <charset val="128"/>
    </font>
    <font>
      <sz val="8.5"/>
      <name val="UD デジタル 教科書体 NK-B"/>
      <family val="1"/>
      <charset val="128"/>
    </font>
  </fonts>
  <fills count="1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46"/>
        <bgColor indexed="64"/>
      </patternFill>
    </fill>
    <fill>
      <patternFill patternType="solid">
        <fgColor theme="0" tint="-0.249977111117893"/>
        <bgColor indexed="64"/>
      </patternFill>
    </fill>
    <fill>
      <patternFill patternType="solid">
        <fgColor rgb="FFCCFFFF"/>
        <bgColor indexed="64"/>
      </patternFill>
    </fill>
    <fill>
      <patternFill patternType="solid">
        <fgColor rgb="FFF2F2F2"/>
      </patternFill>
    </fill>
    <fill>
      <patternFill patternType="solid">
        <fgColor theme="9" tint="0.59999389629810485"/>
        <bgColor indexed="64"/>
      </patternFill>
    </fill>
    <fill>
      <patternFill patternType="solid">
        <fgColor rgb="FFFFFF00"/>
        <bgColor indexed="64"/>
      </patternFill>
    </fill>
  </fills>
  <borders count="75">
    <border>
      <left/>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DashDotDot">
        <color indexed="64"/>
      </right>
      <top/>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right style="medium">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style="hair">
        <color auto="1"/>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hair">
        <color indexed="64"/>
      </top>
      <bottom style="hair">
        <color indexed="64"/>
      </bottom>
      <diagonal/>
    </border>
    <border>
      <left/>
      <right style="double">
        <color indexed="64"/>
      </right>
      <top style="thin">
        <color indexed="64"/>
      </top>
      <bottom/>
      <diagonal/>
    </border>
    <border>
      <left/>
      <right style="hair">
        <color indexed="64"/>
      </right>
      <top style="double">
        <color indexed="64"/>
      </top>
      <bottom/>
      <diagonal/>
    </border>
    <border>
      <left/>
      <right style="hair">
        <color indexed="64"/>
      </right>
      <top/>
      <bottom style="double">
        <color indexed="64"/>
      </bottom>
      <diagonal/>
    </border>
  </borders>
  <cellStyleXfs count="42">
    <xf numFmtId="0" fontId="0" fillId="0" borderId="0"/>
    <xf numFmtId="38" fontId="7" fillId="0" borderId="0" applyFont="0" applyFill="0" applyBorder="0" applyAlignment="0" applyProtection="0"/>
    <xf numFmtId="0" fontId="2"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xf numFmtId="0" fontId="7" fillId="0" borderId="0">
      <alignment vertical="center"/>
    </xf>
    <xf numFmtId="0" fontId="10" fillId="0" borderId="0">
      <alignment vertical="center"/>
    </xf>
    <xf numFmtId="0" fontId="2" fillId="0" borderId="0"/>
    <xf numFmtId="38" fontId="2" fillId="0" borderId="0" applyFont="0" applyFill="0" applyBorder="0" applyAlignment="0" applyProtection="0"/>
    <xf numFmtId="0" fontId="11" fillId="0" borderId="0"/>
    <xf numFmtId="0" fontId="1" fillId="0" borderId="0">
      <alignment vertical="center"/>
    </xf>
    <xf numFmtId="0" fontId="7" fillId="0" borderId="0"/>
    <xf numFmtId="38" fontId="7" fillId="0" borderId="0" applyFont="0" applyFill="0" applyBorder="0" applyAlignment="0" applyProtection="0"/>
    <xf numFmtId="0" fontId="10" fillId="0" borderId="0">
      <alignment vertical="center"/>
    </xf>
    <xf numFmtId="9" fontId="2" fillId="0" borderId="0" applyFont="0" applyFill="0" applyBorder="0" applyAlignment="0" applyProtection="0">
      <alignment vertical="center"/>
    </xf>
    <xf numFmtId="0" fontId="1" fillId="0" borderId="0">
      <alignment vertical="center"/>
    </xf>
    <xf numFmtId="0" fontId="1" fillId="0" borderId="0">
      <alignment vertical="center"/>
    </xf>
    <xf numFmtId="0" fontId="11" fillId="0" borderId="0">
      <alignment vertical="center"/>
    </xf>
    <xf numFmtId="9" fontId="11" fillId="0" borderId="0" applyFont="0" applyFill="0" applyBorder="0" applyAlignment="0" applyProtection="0"/>
    <xf numFmtId="0" fontId="1" fillId="0" borderId="0">
      <alignment vertical="center"/>
    </xf>
    <xf numFmtId="0" fontId="12" fillId="11" borderId="70" applyNumberFormat="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xf numFmtId="0" fontId="7" fillId="0" borderId="0"/>
    <xf numFmtId="38" fontId="10" fillId="0" borderId="0" applyFont="0" applyFill="0" applyBorder="0" applyAlignment="0" applyProtection="0">
      <alignment vertical="center"/>
    </xf>
    <xf numFmtId="38" fontId="7" fillId="0" borderId="0" applyFont="0" applyFill="0" applyBorder="0" applyAlignment="0" applyProtection="0"/>
    <xf numFmtId="0" fontId="11"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691">
    <xf numFmtId="0" fontId="0" fillId="0" borderId="0" xfId="0"/>
    <xf numFmtId="0" fontId="13" fillId="3" borderId="0" xfId="5" applyFont="1" applyFill="1">
      <alignment vertical="center"/>
    </xf>
    <xf numFmtId="0" fontId="14" fillId="3" borderId="0" xfId="5" applyFont="1" applyFill="1">
      <alignment vertical="center"/>
    </xf>
    <xf numFmtId="0" fontId="13" fillId="3" borderId="59" xfId="5" applyFont="1" applyFill="1" applyBorder="1">
      <alignment vertical="center"/>
    </xf>
    <xf numFmtId="0" fontId="13" fillId="3" borderId="53" xfId="5" applyFont="1" applyFill="1" applyBorder="1">
      <alignment vertical="center"/>
    </xf>
    <xf numFmtId="0" fontId="13" fillId="3" borderId="51" xfId="5" applyFont="1" applyFill="1" applyBorder="1">
      <alignment vertical="center"/>
    </xf>
    <xf numFmtId="0" fontId="13" fillId="3" borderId="55" xfId="5" applyFont="1" applyFill="1" applyBorder="1">
      <alignment vertical="center"/>
    </xf>
    <xf numFmtId="0" fontId="13" fillId="0" borderId="0" xfId="5" applyFont="1">
      <alignment vertical="center"/>
    </xf>
    <xf numFmtId="0" fontId="13" fillId="3" borderId="58" xfId="5" applyFont="1" applyFill="1" applyBorder="1">
      <alignment vertical="center"/>
    </xf>
    <xf numFmtId="0" fontId="13" fillId="3" borderId="0" xfId="5" applyFont="1" applyFill="1" applyAlignment="1">
      <alignment vertical="center" textRotation="255"/>
    </xf>
    <xf numFmtId="0" fontId="13" fillId="3" borderId="57" xfId="5" applyFont="1" applyFill="1" applyBorder="1">
      <alignment vertical="center"/>
    </xf>
    <xf numFmtId="0" fontId="14" fillId="3" borderId="0" xfId="6" applyFont="1" applyFill="1">
      <alignment vertical="center"/>
    </xf>
    <xf numFmtId="0" fontId="23" fillId="3" borderId="51" xfId="6" applyFont="1" applyFill="1" applyBorder="1" applyAlignment="1">
      <alignment horizontal="center" vertical="center" textRotation="255"/>
    </xf>
    <xf numFmtId="0" fontId="14" fillId="3" borderId="51" xfId="6" applyFont="1" applyFill="1" applyBorder="1">
      <alignment vertical="center"/>
    </xf>
    <xf numFmtId="0" fontId="13" fillId="3" borderId="51" xfId="6" applyFont="1" applyFill="1" applyBorder="1">
      <alignment vertical="center"/>
    </xf>
    <xf numFmtId="0" fontId="13" fillId="3" borderId="51" xfId="6" applyFont="1" applyFill="1" applyBorder="1" applyAlignment="1">
      <alignment vertical="top"/>
    </xf>
    <xf numFmtId="0" fontId="19" fillId="3" borderId="51" xfId="6" applyFont="1" applyFill="1" applyBorder="1" applyAlignment="1">
      <alignment vertical="top"/>
    </xf>
    <xf numFmtId="0" fontId="13" fillId="3" borderId="55" xfId="6" applyFont="1" applyFill="1" applyBorder="1">
      <alignment vertical="center"/>
    </xf>
    <xf numFmtId="0" fontId="23" fillId="3" borderId="0" xfId="6" applyFont="1" applyFill="1" applyAlignment="1">
      <alignment horizontal="center" vertical="center" textRotation="255"/>
    </xf>
    <xf numFmtId="0" fontId="23" fillId="3" borderId="25" xfId="6" applyFont="1" applyFill="1" applyBorder="1">
      <alignment vertical="center"/>
    </xf>
    <xf numFmtId="0" fontId="14" fillId="3" borderId="21" xfId="6" applyFont="1" applyFill="1" applyBorder="1">
      <alignment vertical="center"/>
    </xf>
    <xf numFmtId="0" fontId="14" fillId="3" borderId="23" xfId="6" applyFont="1" applyFill="1" applyBorder="1">
      <alignment vertical="center"/>
    </xf>
    <xf numFmtId="0" fontId="13" fillId="3" borderId="0" xfId="6" applyFont="1" applyFill="1" applyAlignment="1">
      <alignment vertical="top"/>
    </xf>
    <xf numFmtId="0" fontId="19" fillId="3" borderId="0" xfId="6" applyFont="1" applyFill="1" applyAlignment="1">
      <alignment vertical="top"/>
    </xf>
    <xf numFmtId="0" fontId="13" fillId="3" borderId="59" xfId="6" applyFont="1" applyFill="1" applyBorder="1">
      <alignment vertical="center"/>
    </xf>
    <xf numFmtId="0" fontId="13" fillId="3" borderId="0" xfId="6" applyFont="1" applyFill="1" applyAlignment="1">
      <alignment vertical="center" wrapText="1"/>
    </xf>
    <xf numFmtId="0" fontId="13" fillId="3" borderId="24" xfId="6" applyFont="1" applyFill="1" applyBorder="1" applyAlignment="1">
      <alignment vertical="center" wrapText="1"/>
    </xf>
    <xf numFmtId="0" fontId="13" fillId="3" borderId="25" xfId="6" applyFont="1" applyFill="1" applyBorder="1" applyAlignment="1">
      <alignment vertical="center" wrapText="1"/>
    </xf>
    <xf numFmtId="0" fontId="19" fillId="3" borderId="0" xfId="6" applyFont="1" applyFill="1">
      <alignment vertical="center"/>
    </xf>
    <xf numFmtId="0" fontId="21" fillId="3" borderId="0" xfId="6" applyFont="1" applyFill="1">
      <alignment vertical="center"/>
    </xf>
    <xf numFmtId="0" fontId="21" fillId="3" borderId="41" xfId="6" applyFont="1" applyFill="1" applyBorder="1">
      <alignment vertical="center"/>
    </xf>
    <xf numFmtId="0" fontId="21" fillId="3" borderId="43" xfId="6" applyFont="1" applyFill="1" applyBorder="1">
      <alignment vertical="center"/>
    </xf>
    <xf numFmtId="0" fontId="13" fillId="3" borderId="50" xfId="6" applyFont="1" applyFill="1" applyBorder="1">
      <alignment vertical="center"/>
    </xf>
    <xf numFmtId="0" fontId="13" fillId="3" borderId="22" xfId="6" applyFont="1" applyFill="1" applyBorder="1">
      <alignment vertical="center"/>
    </xf>
    <xf numFmtId="0" fontId="13" fillId="3" borderId="63" xfId="6" applyFont="1" applyFill="1" applyBorder="1">
      <alignment vertical="center"/>
    </xf>
    <xf numFmtId="0" fontId="13" fillId="3" borderId="42" xfId="6" applyFont="1" applyFill="1" applyBorder="1">
      <alignment vertical="center"/>
    </xf>
    <xf numFmtId="0" fontId="26" fillId="3" borderId="42" xfId="6" applyFont="1" applyFill="1" applyBorder="1">
      <alignment vertical="center"/>
    </xf>
    <xf numFmtId="0" fontId="13" fillId="3" borderId="65" xfId="6" applyFont="1" applyFill="1" applyBorder="1">
      <alignment vertical="center"/>
    </xf>
    <xf numFmtId="0" fontId="13" fillId="3" borderId="0" xfId="6" applyFont="1" applyFill="1" applyAlignment="1">
      <alignment vertical="center" textRotation="255"/>
    </xf>
    <xf numFmtId="0" fontId="13" fillId="3" borderId="45" xfId="6" applyFont="1" applyFill="1" applyBorder="1" applyAlignment="1">
      <alignment vertical="center" wrapText="1"/>
    </xf>
    <xf numFmtId="0" fontId="13" fillId="3" borderId="45" xfId="6" applyFont="1" applyFill="1" applyBorder="1">
      <alignment vertical="center"/>
    </xf>
    <xf numFmtId="0" fontId="30" fillId="3" borderId="0" xfId="6" applyFont="1" applyFill="1">
      <alignment vertical="center"/>
    </xf>
    <xf numFmtId="0" fontId="13" fillId="3" borderId="0" xfId="6" applyFont="1" applyFill="1" applyAlignment="1">
      <alignment horizontal="left" vertical="center"/>
    </xf>
    <xf numFmtId="0" fontId="22" fillId="2" borderId="0" xfId="5" applyFont="1" applyFill="1">
      <alignment vertical="center"/>
    </xf>
    <xf numFmtId="0" fontId="31" fillId="2" borderId="0" xfId="5" applyFont="1" applyFill="1">
      <alignment vertical="center"/>
    </xf>
    <xf numFmtId="0" fontId="21" fillId="3" borderId="0" xfId="6" applyFont="1" applyFill="1" applyAlignment="1">
      <alignment vertical="top"/>
    </xf>
    <xf numFmtId="0" fontId="13" fillId="3" borderId="37" xfId="5" applyFont="1" applyFill="1" applyBorder="1">
      <alignment vertical="center"/>
    </xf>
    <xf numFmtId="0" fontId="22" fillId="3" borderId="59" xfId="5" applyFont="1" applyFill="1" applyBorder="1">
      <alignment vertical="center"/>
    </xf>
    <xf numFmtId="0" fontId="22" fillId="2" borderId="0" xfId="5" applyFont="1" applyFill="1" applyAlignment="1">
      <alignment vertical="center" textRotation="255"/>
    </xf>
    <xf numFmtId="0" fontId="13" fillId="3" borderId="46" xfId="5" applyFont="1" applyFill="1" applyBorder="1">
      <alignment vertical="center"/>
    </xf>
    <xf numFmtId="0" fontId="22" fillId="3" borderId="47" xfId="5" applyFont="1" applyFill="1" applyBorder="1">
      <alignment vertical="center"/>
    </xf>
    <xf numFmtId="0" fontId="30" fillId="3" borderId="45" xfId="6" applyFont="1" applyFill="1" applyBorder="1">
      <alignment vertical="center"/>
    </xf>
    <xf numFmtId="0" fontId="13" fillId="3" borderId="45" xfId="6" applyFont="1" applyFill="1" applyBorder="1" applyAlignment="1">
      <alignment horizontal="left" vertical="center"/>
    </xf>
    <xf numFmtId="0" fontId="18" fillId="3" borderId="0" xfId="5" applyFont="1" applyFill="1" applyAlignment="1">
      <alignment vertical="top" wrapText="1"/>
    </xf>
    <xf numFmtId="0" fontId="13" fillId="3" borderId="5" xfId="5" applyFont="1" applyFill="1" applyBorder="1">
      <alignment vertical="center"/>
    </xf>
    <xf numFmtId="0" fontId="13" fillId="3" borderId="1" xfId="5" applyFont="1" applyFill="1" applyBorder="1">
      <alignment vertical="center"/>
    </xf>
    <xf numFmtId="0" fontId="13" fillId="0" borderId="0" xfId="2" applyFont="1" applyAlignment="1">
      <alignment vertical="center"/>
    </xf>
    <xf numFmtId="0" fontId="29" fillId="0" borderId="0" xfId="2" applyFont="1" applyAlignment="1">
      <alignment vertical="center"/>
    </xf>
    <xf numFmtId="0" fontId="29" fillId="0" borderId="0" xfId="2" applyFont="1" applyAlignment="1">
      <alignment horizontal="centerContinuous" vertical="center"/>
    </xf>
    <xf numFmtId="0" fontId="19" fillId="3" borderId="0" xfId="6" applyFont="1" applyFill="1" applyAlignment="1">
      <alignment vertical="center" shrinkToFit="1"/>
    </xf>
    <xf numFmtId="0" fontId="16" fillId="3" borderId="0" xfId="5" applyFont="1" applyFill="1" applyAlignment="1">
      <alignment vertical="center" shrinkToFit="1"/>
    </xf>
    <xf numFmtId="0" fontId="13" fillId="3" borderId="0" xfId="5" applyFont="1" applyFill="1" applyAlignment="1">
      <alignment horizontal="center" vertical="center"/>
    </xf>
    <xf numFmtId="0" fontId="13" fillId="3" borderId="35" xfId="6" applyFont="1" applyFill="1" applyBorder="1">
      <alignment vertical="center"/>
    </xf>
    <xf numFmtId="0" fontId="13" fillId="3" borderId="0" xfId="6" applyFont="1" applyFill="1">
      <alignment vertical="center"/>
    </xf>
    <xf numFmtId="0" fontId="13" fillId="3" borderId="0" xfId="6" applyFont="1" applyFill="1" applyAlignment="1">
      <alignment horizontal="center" vertical="center"/>
    </xf>
    <xf numFmtId="0" fontId="13" fillId="3" borderId="45" xfId="6" applyFont="1" applyFill="1" applyBorder="1" applyAlignment="1">
      <alignment horizontal="center" vertical="center"/>
    </xf>
    <xf numFmtId="0" fontId="27" fillId="3" borderId="0" xfId="6" applyFont="1" applyFill="1" applyAlignment="1">
      <alignment horizontal="center" vertical="center"/>
    </xf>
    <xf numFmtId="0" fontId="28" fillId="3" borderId="0" xfId="6" applyFont="1" applyFill="1" applyAlignment="1">
      <alignment horizontal="center" vertical="center" shrinkToFit="1"/>
    </xf>
    <xf numFmtId="0" fontId="19" fillId="3" borderId="0" xfId="6" applyFont="1" applyFill="1" applyAlignment="1">
      <alignment horizontal="left" vertical="center"/>
    </xf>
    <xf numFmtId="0" fontId="22" fillId="3" borderId="0" xfId="5" applyFont="1" applyFill="1" applyAlignment="1">
      <alignment horizontal="center" vertical="center"/>
    </xf>
    <xf numFmtId="0" fontId="19" fillId="3" borderId="48" xfId="6" applyFont="1" applyFill="1" applyBorder="1" applyAlignment="1">
      <alignment horizontal="left" vertical="center" wrapText="1" shrinkToFit="1"/>
    </xf>
    <xf numFmtId="0" fontId="19" fillId="3" borderId="0" xfId="6" applyFont="1" applyFill="1" applyAlignment="1">
      <alignment horizontal="left" vertical="center" wrapText="1" shrinkToFit="1"/>
    </xf>
    <xf numFmtId="0" fontId="14" fillId="3" borderId="51" xfId="5" applyFont="1" applyFill="1" applyBorder="1">
      <alignment vertical="center"/>
    </xf>
    <xf numFmtId="0" fontId="17" fillId="3" borderId="0" xfId="5" applyFont="1" applyFill="1">
      <alignment vertical="center"/>
    </xf>
    <xf numFmtId="0" fontId="14" fillId="3" borderId="45" xfId="5" applyFont="1" applyFill="1" applyBorder="1">
      <alignment vertical="center"/>
    </xf>
    <xf numFmtId="0" fontId="15" fillId="3" borderId="0" xfId="5" applyFont="1" applyFill="1" applyAlignment="1">
      <alignment horizontal="center" vertical="center" wrapText="1"/>
    </xf>
    <xf numFmtId="0" fontId="13" fillId="0" borderId="0" xfId="5" applyFont="1" applyAlignment="1">
      <alignment horizontal="center" vertical="center" textRotation="255" shrinkToFit="1"/>
    </xf>
    <xf numFmtId="0" fontId="19" fillId="3" borderId="53" xfId="6" applyFont="1" applyFill="1" applyBorder="1">
      <alignment vertical="center"/>
    </xf>
    <xf numFmtId="0" fontId="19" fillId="3" borderId="51" xfId="6" applyFont="1" applyFill="1" applyBorder="1">
      <alignment vertical="center"/>
    </xf>
    <xf numFmtId="0" fontId="33" fillId="3" borderId="0" xfId="6" applyFont="1" applyFill="1" applyAlignment="1">
      <alignment vertical="center" shrinkToFit="1"/>
    </xf>
    <xf numFmtId="0" fontId="13" fillId="3" borderId="52" xfId="6" applyFont="1" applyFill="1" applyBorder="1">
      <alignment vertical="center"/>
    </xf>
    <xf numFmtId="0" fontId="17" fillId="3" borderId="0" xfId="6" applyFont="1" applyFill="1" applyAlignment="1">
      <alignment horizontal="center" vertical="center"/>
    </xf>
    <xf numFmtId="0" fontId="13" fillId="3" borderId="48" xfId="6" applyFont="1" applyFill="1" applyBorder="1" applyAlignment="1">
      <alignment horizontal="center" vertical="center"/>
    </xf>
    <xf numFmtId="0" fontId="13" fillId="3" borderId="56" xfId="6" applyFont="1" applyFill="1" applyBorder="1" applyAlignment="1">
      <alignment horizontal="center" vertical="center"/>
    </xf>
    <xf numFmtId="0" fontId="19" fillId="3" borderId="45" xfId="6" applyFont="1" applyFill="1" applyBorder="1" applyAlignment="1">
      <alignment horizontal="left" vertical="center" wrapText="1" shrinkToFit="1"/>
    </xf>
    <xf numFmtId="0" fontId="19" fillId="3" borderId="47" xfId="6" applyFont="1" applyFill="1" applyBorder="1" applyAlignment="1">
      <alignment horizontal="left" vertical="center" wrapText="1" shrinkToFit="1"/>
    </xf>
    <xf numFmtId="0" fontId="23" fillId="3" borderId="58" xfId="6" applyFont="1" applyFill="1" applyBorder="1" applyAlignment="1">
      <alignment horizontal="center" vertical="center" textRotation="255"/>
    </xf>
    <xf numFmtId="0" fontId="21" fillId="3" borderId="52" xfId="6" applyFont="1" applyFill="1" applyBorder="1" applyAlignment="1">
      <alignment vertical="top"/>
    </xf>
    <xf numFmtId="0" fontId="13" fillId="3" borderId="58" xfId="6" applyFont="1" applyFill="1" applyBorder="1">
      <alignment vertical="center"/>
    </xf>
    <xf numFmtId="0" fontId="13" fillId="3" borderId="64" xfId="6" applyFont="1" applyFill="1" applyBorder="1">
      <alignment vertical="center"/>
    </xf>
    <xf numFmtId="0" fontId="26" fillId="3" borderId="22" xfId="6" applyFont="1" applyFill="1" applyBorder="1">
      <alignment vertical="center"/>
    </xf>
    <xf numFmtId="0" fontId="26" fillId="3" borderId="0" xfId="6" applyFont="1" applyFill="1">
      <alignment vertical="center"/>
    </xf>
    <xf numFmtId="0" fontId="33" fillId="3" borderId="0" xfId="6" applyFont="1" applyFill="1" applyAlignment="1">
      <alignment horizontal="center" vertical="center"/>
    </xf>
    <xf numFmtId="0" fontId="13" fillId="3" borderId="47" xfId="6" applyFont="1" applyFill="1" applyBorder="1">
      <alignment vertical="center"/>
    </xf>
    <xf numFmtId="0" fontId="21" fillId="3" borderId="58" xfId="6" applyFont="1" applyFill="1" applyBorder="1">
      <alignment vertical="center"/>
    </xf>
    <xf numFmtId="0" fontId="27" fillId="3" borderId="22" xfId="6" applyFont="1" applyFill="1" applyBorder="1">
      <alignment vertical="center"/>
    </xf>
    <xf numFmtId="0" fontId="27" fillId="3" borderId="0" xfId="6" applyFont="1" applyFill="1">
      <alignment vertical="center"/>
    </xf>
    <xf numFmtId="0" fontId="27" fillId="3" borderId="45" xfId="6" applyFont="1" applyFill="1" applyBorder="1">
      <alignment vertical="center"/>
    </xf>
    <xf numFmtId="0" fontId="37" fillId="2" borderId="0" xfId="5" applyFont="1" applyFill="1">
      <alignment vertical="center"/>
    </xf>
    <xf numFmtId="0" fontId="17" fillId="3" borderId="0" xfId="6" applyFont="1" applyFill="1" applyAlignment="1">
      <alignment vertical="center" shrinkToFit="1"/>
    </xf>
    <xf numFmtId="0" fontId="22" fillId="2" borderId="52" xfId="5" applyFont="1" applyFill="1" applyBorder="1" applyAlignment="1">
      <alignment vertical="center" textRotation="255"/>
    </xf>
    <xf numFmtId="0" fontId="22" fillId="2" borderId="51" xfId="5" applyFont="1" applyFill="1" applyBorder="1" applyAlignment="1">
      <alignment vertical="center" textRotation="255"/>
    </xf>
    <xf numFmtId="0" fontId="22" fillId="2" borderId="55" xfId="5" applyFont="1" applyFill="1" applyBorder="1" applyAlignment="1">
      <alignment vertical="center" textRotation="255"/>
    </xf>
    <xf numFmtId="0" fontId="22" fillId="2" borderId="48" xfId="5" applyFont="1" applyFill="1" applyBorder="1" applyAlignment="1">
      <alignment vertical="center" textRotation="255"/>
    </xf>
    <xf numFmtId="0" fontId="22" fillId="2" borderId="59" xfId="5" applyFont="1" applyFill="1" applyBorder="1" applyAlignment="1">
      <alignment vertical="center" textRotation="255"/>
    </xf>
    <xf numFmtId="0" fontId="22" fillId="2" borderId="56" xfId="5" applyFont="1" applyFill="1" applyBorder="1" applyAlignment="1">
      <alignment vertical="center" textRotation="255"/>
    </xf>
    <xf numFmtId="0" fontId="22" fillId="2" borderId="45" xfId="5" applyFont="1" applyFill="1" applyBorder="1" applyAlignment="1">
      <alignment vertical="center" textRotation="255"/>
    </xf>
    <xf numFmtId="0" fontId="22" fillId="2" borderId="47" xfId="5" applyFont="1" applyFill="1" applyBorder="1" applyAlignment="1">
      <alignment vertical="center" textRotation="255"/>
    </xf>
    <xf numFmtId="0" fontId="21" fillId="0" borderId="0" xfId="5" applyFont="1" applyAlignment="1">
      <alignment vertical="center" textRotation="255"/>
    </xf>
    <xf numFmtId="0" fontId="13" fillId="0" borderId="0" xfId="5" applyFont="1" applyAlignment="1">
      <alignment vertical="center" textRotation="255"/>
    </xf>
    <xf numFmtId="0" fontId="13" fillId="0" borderId="0" xfId="6" applyFont="1">
      <alignment vertical="center"/>
    </xf>
    <xf numFmtId="0" fontId="22" fillId="0" borderId="0" xfId="5" applyFont="1" applyAlignment="1">
      <alignment vertical="center" textRotation="255"/>
    </xf>
    <xf numFmtId="0" fontId="13" fillId="3" borderId="48" xfId="5" applyFont="1" applyFill="1" applyBorder="1" applyAlignment="1">
      <alignment vertical="center" textRotation="255"/>
    </xf>
    <xf numFmtId="0" fontId="13" fillId="3" borderId="51" xfId="5" applyFont="1" applyFill="1" applyBorder="1" applyAlignment="1">
      <alignment horizontal="center"/>
    </xf>
    <xf numFmtId="0" fontId="13" fillId="3" borderId="51" xfId="6" applyFont="1" applyFill="1" applyBorder="1" applyAlignment="1">
      <alignment horizontal="center"/>
    </xf>
    <xf numFmtId="0" fontId="22" fillId="0" borderId="0" xfId="5" applyFont="1" applyAlignment="1">
      <alignment vertical="top" textRotation="255"/>
    </xf>
    <xf numFmtId="0" fontId="22" fillId="0" borderId="59" xfId="5" applyFont="1" applyBorder="1" applyAlignment="1">
      <alignment vertical="top" textRotation="255"/>
    </xf>
    <xf numFmtId="0" fontId="21" fillId="0" borderId="48" xfId="5" applyFont="1" applyBorder="1" applyAlignment="1">
      <alignment vertical="center" textRotation="255"/>
    </xf>
    <xf numFmtId="0" fontId="13" fillId="3" borderId="0" xfId="5" applyFont="1" applyFill="1" applyAlignment="1">
      <alignment horizontal="center"/>
    </xf>
    <xf numFmtId="0" fontId="22" fillId="3" borderId="0" xfId="5" applyFont="1" applyFill="1" applyAlignment="1">
      <alignment horizontal="center" textRotation="255"/>
    </xf>
    <xf numFmtId="0" fontId="22" fillId="3" borderId="0" xfId="5" applyFont="1" applyFill="1" applyAlignment="1">
      <alignment horizontal="center"/>
    </xf>
    <xf numFmtId="0" fontId="21" fillId="0" borderId="56" xfId="5" applyFont="1" applyBorder="1" applyAlignment="1">
      <alignment vertical="center" textRotation="255"/>
    </xf>
    <xf numFmtId="0" fontId="21" fillId="0" borderId="45" xfId="5" applyFont="1" applyBorder="1" applyAlignment="1">
      <alignment vertical="center" textRotation="255"/>
    </xf>
    <xf numFmtId="0" fontId="13" fillId="0" borderId="45" xfId="5" applyFont="1" applyBorder="1" applyAlignment="1">
      <alignment vertical="center" textRotation="255"/>
    </xf>
    <xf numFmtId="0" fontId="13" fillId="0" borderId="45" xfId="5" applyFont="1" applyBorder="1">
      <alignment vertical="center"/>
    </xf>
    <xf numFmtId="0" fontId="22" fillId="0" borderId="45" xfId="5" applyFont="1" applyBorder="1">
      <alignment vertical="center"/>
    </xf>
    <xf numFmtId="0" fontId="22" fillId="0" borderId="45" xfId="5" applyFont="1" applyBorder="1" applyAlignment="1">
      <alignment vertical="top" textRotation="255"/>
    </xf>
    <xf numFmtId="0" fontId="22" fillId="0" borderId="47" xfId="5" applyFont="1" applyBorder="1" applyAlignment="1">
      <alignment vertical="top" textRotation="255"/>
    </xf>
    <xf numFmtId="0" fontId="22" fillId="0" borderId="0" xfId="5" applyFont="1">
      <alignment vertical="center"/>
    </xf>
    <xf numFmtId="0" fontId="22" fillId="0" borderId="0" xfId="5" applyFont="1" applyAlignment="1">
      <alignment textRotation="255"/>
    </xf>
    <xf numFmtId="0" fontId="13" fillId="3" borderId="8" xfId="6" applyFont="1" applyFill="1" applyBorder="1">
      <alignment vertical="center"/>
    </xf>
    <xf numFmtId="0" fontId="13" fillId="3" borderId="6" xfId="6" applyFont="1" applyFill="1" applyBorder="1">
      <alignment vertical="center"/>
    </xf>
    <xf numFmtId="0" fontId="13" fillId="3" borderId="7" xfId="6" applyFont="1" applyFill="1" applyBorder="1">
      <alignment vertical="center"/>
    </xf>
    <xf numFmtId="0" fontId="35" fillId="0" borderId="0" xfId="2" applyFont="1" applyAlignment="1">
      <alignment horizontal="left" vertical="center"/>
    </xf>
    <xf numFmtId="0" fontId="40" fillId="0" borderId="0" xfId="2" applyFont="1" applyAlignment="1">
      <alignment vertical="center"/>
    </xf>
    <xf numFmtId="0" fontId="40" fillId="0" borderId="0" xfId="2" applyFont="1" applyAlignment="1">
      <alignment horizontal="left" vertical="center"/>
    </xf>
    <xf numFmtId="0" fontId="47" fillId="5" borderId="0" xfId="0" applyFont="1" applyFill="1" applyAlignment="1">
      <alignment horizontal="center" vertical="center"/>
    </xf>
    <xf numFmtId="0" fontId="48" fillId="0" borderId="0" xfId="2" applyFont="1" applyAlignment="1">
      <alignment vertical="center"/>
    </xf>
    <xf numFmtId="0" fontId="49" fillId="7" borderId="0" xfId="3" applyFont="1" applyFill="1" applyAlignment="1">
      <alignment horizontal="left" vertical="center" wrapText="1"/>
    </xf>
    <xf numFmtId="0" fontId="47" fillId="5" borderId="0" xfId="0" applyFont="1" applyFill="1" applyAlignment="1">
      <alignment horizontal="left" vertical="center"/>
    </xf>
    <xf numFmtId="0" fontId="46" fillId="0" borderId="0" xfId="2" applyFont="1" applyAlignment="1">
      <alignment vertical="center"/>
    </xf>
    <xf numFmtId="0" fontId="47" fillId="0" borderId="0" xfId="2" applyFont="1" applyAlignment="1">
      <alignment vertical="center"/>
    </xf>
    <xf numFmtId="0" fontId="51" fillId="0" borderId="0" xfId="2" applyFont="1" applyAlignment="1">
      <alignment horizontal="centerContinuous" vertical="center"/>
    </xf>
    <xf numFmtId="0" fontId="40" fillId="0" borderId="0" xfId="2" applyFont="1" applyAlignment="1">
      <alignment horizontal="centerContinuous" vertical="center"/>
    </xf>
    <xf numFmtId="0" fontId="47" fillId="0" borderId="0" xfId="2" applyFont="1" applyAlignment="1">
      <alignment horizontal="centerContinuous" vertical="center"/>
    </xf>
    <xf numFmtId="0" fontId="52" fillId="0" borderId="0" xfId="2" applyFont="1" applyAlignment="1">
      <alignment vertical="center"/>
    </xf>
    <xf numFmtId="0" fontId="53" fillId="0" borderId="0" xfId="2" applyFont="1" applyAlignment="1">
      <alignment vertical="center"/>
    </xf>
    <xf numFmtId="0" fontId="49" fillId="0" borderId="0" xfId="2" applyFont="1" applyAlignment="1">
      <alignment vertical="center"/>
    </xf>
    <xf numFmtId="0" fontId="58" fillId="0" borderId="0" xfId="2" applyFont="1" applyAlignment="1">
      <alignment vertical="center"/>
    </xf>
    <xf numFmtId="0" fontId="49" fillId="7" borderId="0" xfId="3" applyFont="1" applyFill="1" applyAlignment="1">
      <alignment horizontal="left" vertical="center"/>
    </xf>
    <xf numFmtId="0" fontId="49" fillId="7" borderId="0" xfId="0" applyFont="1" applyFill="1" applyAlignment="1">
      <alignment horizontal="left" vertical="center"/>
    </xf>
    <xf numFmtId="0" fontId="53" fillId="0" borderId="0" xfId="2" applyFont="1"/>
    <xf numFmtId="0" fontId="49" fillId="7" borderId="0" xfId="0" applyFont="1" applyFill="1" applyAlignment="1">
      <alignment horizontal="left"/>
    </xf>
    <xf numFmtId="0" fontId="47" fillId="5" borderId="0" xfId="0" applyFont="1" applyFill="1" applyAlignment="1">
      <alignment horizontal="left"/>
    </xf>
    <xf numFmtId="0" fontId="47" fillId="0" borderId="0" xfId="2" applyFont="1"/>
    <xf numFmtId="0" fontId="58" fillId="0" borderId="0" xfId="2" applyFont="1"/>
    <xf numFmtId="0" fontId="49" fillId="9" borderId="0" xfId="0" applyFont="1" applyFill="1" applyAlignment="1">
      <alignment horizontal="left"/>
    </xf>
    <xf numFmtId="0" fontId="53" fillId="2" borderId="0" xfId="2" applyFont="1" applyFill="1" applyAlignment="1">
      <alignment vertical="center"/>
    </xf>
    <xf numFmtId="0" fontId="49" fillId="9" borderId="0" xfId="0" applyFont="1" applyFill="1" applyAlignment="1">
      <alignment horizontal="left" vertical="center"/>
    </xf>
    <xf numFmtId="0" fontId="47" fillId="10" borderId="0" xfId="0" applyFont="1" applyFill="1" applyAlignment="1">
      <alignment horizontal="left" vertical="center"/>
    </xf>
    <xf numFmtId="0" fontId="58" fillId="0" borderId="0" xfId="2" applyFont="1" applyAlignment="1">
      <alignment horizontal="left" vertical="center"/>
    </xf>
    <xf numFmtId="0" fontId="62" fillId="0" borderId="15" xfId="2" applyFont="1" applyBorder="1"/>
    <xf numFmtId="0" fontId="63" fillId="0" borderId="15" xfId="2" applyFont="1" applyBorder="1"/>
    <xf numFmtId="0" fontId="40" fillId="0" borderId="0" xfId="2" applyFont="1" applyAlignment="1">
      <alignment horizontal="center" vertical="center"/>
    </xf>
    <xf numFmtId="0" fontId="60" fillId="0" borderId="0" xfId="2" applyFont="1" applyAlignment="1">
      <alignment vertical="center"/>
    </xf>
    <xf numFmtId="0" fontId="40" fillId="0" borderId="33" xfId="2" applyFont="1" applyBorder="1" applyAlignment="1">
      <alignment horizontal="center" vertical="center"/>
    </xf>
    <xf numFmtId="0" fontId="48" fillId="0" borderId="26" xfId="2" applyFont="1" applyBorder="1" applyAlignment="1">
      <alignment horizontal="center"/>
    </xf>
    <xf numFmtId="0" fontId="40" fillId="0" borderId="29" xfId="2" applyFont="1" applyBorder="1" applyAlignment="1">
      <alignment horizontal="center" vertical="center"/>
    </xf>
    <xf numFmtId="0" fontId="48" fillId="0" borderId="29" xfId="2" applyFont="1" applyBorder="1" applyAlignment="1">
      <alignment horizontal="center"/>
    </xf>
    <xf numFmtId="0" fontId="72" fillId="0" borderId="0" xfId="0" applyFont="1" applyAlignment="1" applyProtection="1">
      <alignment horizontal="left" vertical="center" wrapText="1" shrinkToFit="1"/>
      <protection locked="0"/>
    </xf>
    <xf numFmtId="0" fontId="40" fillId="8" borderId="0" xfId="2" applyFont="1" applyFill="1" applyAlignment="1">
      <alignment horizontal="left" vertical="center"/>
    </xf>
    <xf numFmtId="0" fontId="40" fillId="0" borderId="36" xfId="2" applyFont="1" applyBorder="1" applyAlignment="1">
      <alignment horizontal="center" vertical="center"/>
    </xf>
    <xf numFmtId="0" fontId="48" fillId="0" borderId="36" xfId="2" applyFont="1" applyBorder="1" applyAlignment="1">
      <alignment horizontal="center"/>
    </xf>
    <xf numFmtId="0" fontId="40" fillId="0" borderId="37" xfId="2" applyFont="1" applyBorder="1" applyAlignment="1">
      <alignment horizontal="center" vertical="center"/>
    </xf>
    <xf numFmtId="0" fontId="48" fillId="0" borderId="37" xfId="2" applyFont="1" applyBorder="1" applyAlignment="1">
      <alignment horizontal="center"/>
    </xf>
    <xf numFmtId="0" fontId="48" fillId="0" borderId="38" xfId="2" applyFont="1" applyBorder="1" applyAlignment="1">
      <alignment horizontal="center"/>
    </xf>
    <xf numFmtId="49" fontId="74" fillId="8" borderId="0" xfId="0" applyNumberFormat="1" applyFont="1" applyFill="1" applyAlignment="1" applyProtection="1">
      <alignment horizontal="left" vertical="center" wrapText="1" shrinkToFit="1"/>
      <protection locked="0"/>
    </xf>
    <xf numFmtId="49" fontId="51" fillId="0" borderId="69" xfId="2" applyNumberFormat="1" applyFont="1" applyBorder="1" applyAlignment="1">
      <alignment horizontal="center" vertical="center"/>
    </xf>
    <xf numFmtId="49" fontId="51" fillId="0" borderId="71" xfId="2" applyNumberFormat="1" applyFont="1" applyBorder="1" applyAlignment="1">
      <alignment horizontal="center" vertical="center"/>
    </xf>
    <xf numFmtId="38" fontId="47" fillId="0" borderId="71" xfId="1" applyFont="1" applyFill="1" applyBorder="1" applyAlignment="1">
      <alignment horizontal="right" vertical="center"/>
    </xf>
    <xf numFmtId="0" fontId="40" fillId="0" borderId="71" xfId="2" applyFont="1" applyBorder="1" applyAlignment="1">
      <alignment horizontal="center" vertical="center"/>
    </xf>
    <xf numFmtId="38" fontId="56" fillId="0" borderId="71" xfId="1" applyFont="1" applyFill="1" applyBorder="1" applyAlignment="1">
      <alignment horizontal="right" vertical="center"/>
    </xf>
    <xf numFmtId="0" fontId="48" fillId="0" borderId="71" xfId="2" applyFont="1" applyBorder="1" applyAlignment="1">
      <alignment horizontal="center" vertical="center"/>
    </xf>
    <xf numFmtId="0" fontId="48" fillId="0" borderId="68" xfId="2" applyFont="1" applyBorder="1" applyAlignment="1">
      <alignment horizontal="center" vertical="center"/>
    </xf>
    <xf numFmtId="0" fontId="48" fillId="8" borderId="0" xfId="2" applyFont="1" applyFill="1" applyAlignment="1">
      <alignment horizontal="left" vertical="center"/>
    </xf>
    <xf numFmtId="0" fontId="40" fillId="8" borderId="0" xfId="2" applyFont="1" applyFill="1" applyAlignment="1">
      <alignment vertical="center"/>
    </xf>
    <xf numFmtId="0" fontId="48" fillId="0" borderId="28" xfId="2" applyFont="1" applyBorder="1" applyAlignment="1">
      <alignment horizontal="center"/>
    </xf>
    <xf numFmtId="0" fontId="40" fillId="0" borderId="28" xfId="2" applyFont="1" applyBorder="1" applyAlignment="1">
      <alignment horizontal="center" vertical="center"/>
    </xf>
    <xf numFmtId="0" fontId="48" fillId="0" borderId="30" xfId="2" applyFont="1" applyBorder="1" applyAlignment="1">
      <alignment horizontal="center"/>
    </xf>
    <xf numFmtId="0" fontId="51" fillId="0" borderId="0" xfId="2" applyFont="1" applyAlignment="1">
      <alignment horizontal="left" shrinkToFit="1"/>
    </xf>
    <xf numFmtId="0" fontId="46" fillId="0" borderId="0" xfId="2" applyFont="1"/>
    <xf numFmtId="0" fontId="49" fillId="0" borderId="0" xfId="2" applyFont="1" applyAlignment="1">
      <alignment horizontal="left" wrapText="1"/>
    </xf>
    <xf numFmtId="49" fontId="53" fillId="0" borderId="0" xfId="2" applyNumberFormat="1" applyFont="1" applyAlignment="1">
      <alignment horizontal="left" vertical="center" wrapText="1"/>
    </xf>
    <xf numFmtId="0" fontId="76" fillId="0" borderId="0" xfId="2" applyFont="1"/>
    <xf numFmtId="38" fontId="48" fillId="0" borderId="28" xfId="1" applyFont="1" applyBorder="1" applyAlignment="1">
      <alignment horizontal="center" shrinkToFit="1"/>
    </xf>
    <xf numFmtId="38" fontId="48" fillId="0" borderId="30" xfId="1" applyFont="1" applyBorder="1" applyAlignment="1">
      <alignment horizontal="center" shrinkToFit="1"/>
    </xf>
    <xf numFmtId="38" fontId="48" fillId="0" borderId="29" xfId="1" applyFont="1" applyBorder="1" applyAlignment="1">
      <alignment horizontal="center" shrinkToFit="1"/>
    </xf>
    <xf numFmtId="0" fontId="48" fillId="0" borderId="29" xfId="2" applyFont="1" applyBorder="1" applyAlignment="1">
      <alignment horizontal="center" shrinkToFit="1"/>
    </xf>
    <xf numFmtId="0" fontId="45" fillId="0" borderId="0" xfId="2" applyFont="1" applyAlignment="1">
      <alignment vertical="center"/>
    </xf>
    <xf numFmtId="49" fontId="51" fillId="0" borderId="0" xfId="2" applyNumberFormat="1" applyFont="1" applyAlignment="1">
      <alignment horizontal="center" vertical="center"/>
    </xf>
    <xf numFmtId="38" fontId="47" fillId="0" borderId="0" xfId="1" applyFont="1" applyAlignment="1">
      <alignment horizontal="right" vertical="center"/>
    </xf>
    <xf numFmtId="9" fontId="50" fillId="0" borderId="0" xfId="2" applyNumberFormat="1" applyFont="1"/>
    <xf numFmtId="0" fontId="48" fillId="0" borderId="0" xfId="2" applyFont="1" applyAlignment="1">
      <alignment horizontal="center" vertical="center"/>
    </xf>
    <xf numFmtId="0" fontId="65" fillId="0" borderId="0" xfId="2" applyFont="1" applyAlignment="1">
      <alignment horizontal="center"/>
    </xf>
    <xf numFmtId="0" fontId="48" fillId="0" borderId="0" xfId="2" applyFont="1"/>
    <xf numFmtId="0" fontId="70" fillId="0" borderId="0" xfId="0" applyFont="1" applyAlignment="1" applyProtection="1">
      <alignment wrapText="1" shrinkToFit="1"/>
      <protection locked="0"/>
    </xf>
    <xf numFmtId="0" fontId="40" fillId="0" borderId="0" xfId="4" applyFont="1" applyAlignment="1"/>
    <xf numFmtId="0" fontId="45" fillId="0" borderId="0" xfId="2" applyFont="1" applyAlignment="1">
      <alignment horizontal="left" vertical="center"/>
    </xf>
    <xf numFmtId="0" fontId="40" fillId="2" borderId="0" xfId="2" applyFont="1" applyFill="1" applyAlignment="1">
      <alignment vertical="center"/>
    </xf>
    <xf numFmtId="0" fontId="49" fillId="0" borderId="0" xfId="2" applyFont="1" applyAlignment="1">
      <alignment horizontal="center" vertical="center"/>
    </xf>
    <xf numFmtId="0" fontId="49" fillId="0" borderId="0" xfId="2" applyFont="1" applyAlignment="1">
      <alignment horizontal="left" vertical="center"/>
    </xf>
    <xf numFmtId="0" fontId="54" fillId="0" borderId="0" xfId="2" applyFont="1" applyAlignment="1">
      <alignment horizontal="left" vertical="center"/>
    </xf>
    <xf numFmtId="0" fontId="78" fillId="0" borderId="0" xfId="2" applyFont="1" applyAlignment="1">
      <alignment vertical="center"/>
    </xf>
    <xf numFmtId="0" fontId="56" fillId="0" borderId="0" xfId="2" applyFont="1" applyAlignment="1">
      <alignment horizontal="center" vertical="center"/>
    </xf>
    <xf numFmtId="0" fontId="80" fillId="0" borderId="0" xfId="2" applyFont="1" applyAlignment="1">
      <alignment vertical="center"/>
    </xf>
    <xf numFmtId="176" fontId="58" fillId="0" borderId="0" xfId="2" applyNumberFormat="1" applyFont="1" applyAlignment="1">
      <alignment vertical="center" shrinkToFit="1"/>
    </xf>
    <xf numFmtId="0" fontId="54" fillId="0" borderId="0" xfId="2" applyFont="1" applyAlignment="1">
      <alignment vertical="center"/>
    </xf>
    <xf numFmtId="0" fontId="49" fillId="0" borderId="0" xfId="2" applyFont="1" applyAlignment="1">
      <alignment horizontal="center" shrinkToFit="1"/>
    </xf>
    <xf numFmtId="0" fontId="81" fillId="0" borderId="0" xfId="2" applyFont="1" applyAlignment="1">
      <alignment horizontal="left" vertical="center"/>
    </xf>
    <xf numFmtId="0" fontId="59" fillId="0" borderId="0" xfId="2" applyFont="1" applyAlignment="1">
      <alignment vertical="center"/>
    </xf>
    <xf numFmtId="0" fontId="47" fillId="0" borderId="0" xfId="2" applyFont="1" applyAlignment="1">
      <alignment horizontal="left" vertical="top"/>
    </xf>
    <xf numFmtId="0" fontId="53" fillId="0" borderId="0" xfId="2" applyFont="1" applyAlignment="1">
      <alignment horizontal="left"/>
    </xf>
    <xf numFmtId="0" fontId="78" fillId="0" borderId="0" xfId="2" applyFont="1" applyAlignment="1">
      <alignment horizontal="left"/>
    </xf>
    <xf numFmtId="0" fontId="58" fillId="0" borderId="0" xfId="2" applyFont="1" applyAlignment="1">
      <alignment horizontal="left"/>
    </xf>
    <xf numFmtId="0" fontId="40" fillId="0" borderId="0" xfId="2" applyFont="1" applyAlignment="1">
      <alignment horizontal="left"/>
    </xf>
    <xf numFmtId="0" fontId="49" fillId="0" borderId="0" xfId="2" applyFont="1" applyAlignment="1">
      <alignment horizontal="center"/>
    </xf>
    <xf numFmtId="0" fontId="49" fillId="0" borderId="0" xfId="2" applyFont="1" applyAlignment="1">
      <alignment horizontal="left"/>
    </xf>
    <xf numFmtId="0" fontId="54" fillId="0" borderId="0" xfId="2" applyFont="1" applyAlignment="1">
      <alignment horizontal="left"/>
    </xf>
    <xf numFmtId="0" fontId="78" fillId="0" borderId="0" xfId="2" applyFont="1"/>
    <xf numFmtId="0" fontId="45" fillId="0" borderId="0" xfId="2" applyFont="1" applyAlignment="1">
      <alignment horizontal="center"/>
    </xf>
    <xf numFmtId="0" fontId="80" fillId="0" borderId="0" xfId="2" applyFont="1" applyAlignment="1">
      <alignment horizontal="center"/>
    </xf>
    <xf numFmtId="0" fontId="78" fillId="0" borderId="0" xfId="2" applyFont="1" applyAlignment="1">
      <alignment horizontal="center" vertical="center"/>
    </xf>
    <xf numFmtId="0" fontId="83" fillId="0" borderId="0" xfId="2" applyFont="1"/>
    <xf numFmtId="0" fontId="56" fillId="0" borderId="0" xfId="2" applyFont="1" applyAlignment="1">
      <alignment shrinkToFit="1"/>
    </xf>
    <xf numFmtId="0" fontId="61" fillId="0" borderId="0" xfId="2" applyFont="1" applyAlignment="1">
      <alignment horizontal="center" vertical="center"/>
    </xf>
    <xf numFmtId="0" fontId="51" fillId="0" borderId="0" xfId="2" applyFont="1" applyAlignment="1">
      <alignment horizontal="left" vertical="center"/>
    </xf>
    <xf numFmtId="0" fontId="54" fillId="0" borderId="0" xfId="3" applyFont="1" applyAlignment="1">
      <alignment vertical="center" wrapText="1"/>
    </xf>
    <xf numFmtId="0" fontId="84" fillId="0" borderId="0" xfId="3" applyFont="1" applyAlignment="1">
      <alignment vertical="center" wrapText="1"/>
    </xf>
    <xf numFmtId="0" fontId="80" fillId="0" borderId="0" xfId="2" applyFont="1" applyAlignment="1">
      <alignment horizontal="center" vertical="center"/>
    </xf>
    <xf numFmtId="0" fontId="40" fillId="0" borderId="0" xfId="2" applyFont="1"/>
    <xf numFmtId="0" fontId="54" fillId="0" borderId="0" xfId="2" applyFont="1" applyAlignment="1">
      <alignment horizontal="left" vertical="top"/>
    </xf>
    <xf numFmtId="0" fontId="53" fillId="0" borderId="0" xfId="2" applyFont="1" applyAlignment="1">
      <alignment vertical="top"/>
    </xf>
    <xf numFmtId="0" fontId="78" fillId="0" borderId="0" xfId="2" applyFont="1" applyAlignment="1">
      <alignment vertical="top"/>
    </xf>
    <xf numFmtId="0" fontId="58" fillId="0" borderId="0" xfId="2" applyFont="1" applyAlignment="1">
      <alignment vertical="top"/>
    </xf>
    <xf numFmtId="0" fontId="40" fillId="0" borderId="0" xfId="2" applyFont="1" applyAlignment="1">
      <alignment vertical="top"/>
    </xf>
    <xf numFmtId="0" fontId="45" fillId="2" borderId="0" xfId="2" applyFont="1" applyFill="1" applyAlignment="1">
      <alignment shrinkToFit="1"/>
    </xf>
    <xf numFmtId="0" fontId="39" fillId="3" borderId="0" xfId="6" applyFont="1" applyFill="1" applyAlignment="1">
      <alignment vertical="center" shrinkToFit="1"/>
    </xf>
    <xf numFmtId="0" fontId="29" fillId="3" borderId="1" xfId="6" applyFont="1" applyFill="1" applyBorder="1" applyAlignment="1">
      <alignment vertical="center" shrinkToFit="1"/>
    </xf>
    <xf numFmtId="0" fontId="29" fillId="3" borderId="0" xfId="6" applyFont="1" applyFill="1" applyAlignment="1">
      <alignment vertical="center" shrinkToFit="1"/>
    </xf>
    <xf numFmtId="0" fontId="13" fillId="3" borderId="60" xfId="6" applyFont="1" applyFill="1" applyBorder="1">
      <alignment vertical="center"/>
    </xf>
    <xf numFmtId="0" fontId="13" fillId="3" borderId="26" xfId="6" applyFont="1" applyFill="1" applyBorder="1">
      <alignment vertical="center"/>
    </xf>
    <xf numFmtId="0" fontId="13" fillId="3" borderId="40" xfId="6" applyFont="1" applyFill="1" applyBorder="1">
      <alignment vertical="center"/>
    </xf>
    <xf numFmtId="0" fontId="29" fillId="3" borderId="0" xfId="6" applyFont="1" applyFill="1" applyAlignment="1">
      <alignment horizontal="center" vertical="center" wrapText="1" shrinkToFit="1"/>
    </xf>
    <xf numFmtId="0" fontId="27" fillId="3" borderId="0" xfId="5" applyFont="1" applyFill="1" applyAlignment="1">
      <alignment horizontal="center" vertical="center"/>
    </xf>
    <xf numFmtId="0" fontId="13" fillId="3" borderId="51" xfId="5" applyFont="1" applyFill="1" applyBorder="1" applyAlignment="1">
      <alignment horizontal="center" vertical="center"/>
    </xf>
    <xf numFmtId="0" fontId="33" fillId="3" borderId="0" xfId="5" applyFont="1" applyFill="1" applyAlignment="1">
      <alignment horizontal="center" vertical="center" shrinkToFit="1"/>
    </xf>
    <xf numFmtId="0" fontId="23" fillId="7" borderId="0" xfId="3" applyFont="1" applyFill="1" applyAlignment="1">
      <alignment vertical="center" wrapText="1"/>
    </xf>
    <xf numFmtId="0" fontId="20" fillId="5" borderId="0" xfId="0" applyFont="1" applyFill="1" applyAlignment="1">
      <alignment vertical="center"/>
    </xf>
    <xf numFmtId="49" fontId="47" fillId="6" borderId="0" xfId="0" applyNumberFormat="1" applyFont="1" applyFill="1" applyAlignment="1">
      <alignment horizontal="left" vertical="center"/>
    </xf>
    <xf numFmtId="0" fontId="49" fillId="13" borderId="21" xfId="2" applyFont="1" applyFill="1" applyBorder="1" applyAlignment="1">
      <alignment horizontal="center"/>
    </xf>
    <xf numFmtId="0" fontId="56" fillId="13" borderId="22" xfId="2" applyFont="1" applyFill="1" applyBorder="1"/>
    <xf numFmtId="0" fontId="48" fillId="13" borderId="22" xfId="2" applyFont="1" applyFill="1" applyBorder="1" applyAlignment="1">
      <alignment vertical="center"/>
    </xf>
    <xf numFmtId="0" fontId="60" fillId="13" borderId="22" xfId="2" applyFont="1" applyFill="1" applyBorder="1" applyAlignment="1">
      <alignment vertical="center"/>
    </xf>
    <xf numFmtId="0" fontId="54" fillId="13" borderId="22" xfId="2" applyFont="1" applyFill="1" applyBorder="1" applyAlignment="1">
      <alignment wrapText="1"/>
    </xf>
    <xf numFmtId="0" fontId="40" fillId="13" borderId="22" xfId="2" applyFont="1" applyFill="1" applyBorder="1" applyAlignment="1">
      <alignment vertical="center"/>
    </xf>
    <xf numFmtId="0" fontId="53" fillId="13" borderId="22" xfId="2" applyFont="1" applyFill="1" applyBorder="1"/>
    <xf numFmtId="0" fontId="40" fillId="13" borderId="24" xfId="2" applyFont="1" applyFill="1" applyBorder="1" applyAlignment="1">
      <alignment vertical="center"/>
    </xf>
    <xf numFmtId="0" fontId="40" fillId="13" borderId="0" xfId="2" applyFont="1" applyFill="1" applyAlignment="1">
      <alignment vertical="center"/>
    </xf>
    <xf numFmtId="0" fontId="46" fillId="13" borderId="0" xfId="2" applyFont="1" applyFill="1"/>
    <xf numFmtId="0" fontId="65" fillId="13" borderId="0" xfId="2" applyFont="1" applyFill="1" applyAlignment="1">
      <alignment horizontal="center"/>
    </xf>
    <xf numFmtId="0" fontId="53" fillId="13" borderId="0" xfId="2" applyFont="1" applyFill="1"/>
    <xf numFmtId="0" fontId="51" fillId="13" borderId="0" xfId="2" applyFont="1" applyFill="1"/>
    <xf numFmtId="0" fontId="40" fillId="13" borderId="0" xfId="2" applyFont="1" applyFill="1"/>
    <xf numFmtId="0" fontId="57" fillId="13" borderId="0" xfId="2" applyFont="1" applyFill="1" applyAlignment="1">
      <alignment vertical="top"/>
    </xf>
    <xf numFmtId="0" fontId="59" fillId="13" borderId="0" xfId="2" applyFont="1" applyFill="1" applyAlignment="1">
      <alignment wrapText="1"/>
    </xf>
    <xf numFmtId="0" fontId="70" fillId="13" borderId="0" xfId="0" applyFont="1" applyFill="1" applyAlignment="1" applyProtection="1">
      <alignment wrapText="1" shrinkToFit="1"/>
      <protection locked="0"/>
    </xf>
    <xf numFmtId="0" fontId="70" fillId="13" borderId="25" xfId="0" applyFont="1" applyFill="1" applyBorder="1" applyAlignment="1" applyProtection="1">
      <alignment wrapText="1" shrinkToFit="1"/>
      <protection locked="0"/>
    </xf>
    <xf numFmtId="0" fontId="47" fillId="13" borderId="0" xfId="2" applyFont="1" applyFill="1" applyAlignment="1">
      <alignment vertical="center"/>
    </xf>
    <xf numFmtId="0" fontId="46" fillId="13" borderId="26" xfId="2" applyFont="1" applyFill="1" applyBorder="1"/>
    <xf numFmtId="0" fontId="71" fillId="13" borderId="0" xfId="2" applyFont="1" applyFill="1" applyAlignment="1">
      <alignment vertical="center"/>
    </xf>
    <xf numFmtId="0" fontId="67" fillId="13" borderId="0" xfId="2" applyFont="1" applyFill="1" applyAlignment="1">
      <alignment horizontal="center" vertical="center"/>
    </xf>
    <xf numFmtId="0" fontId="67" fillId="13" borderId="25" xfId="2" applyFont="1" applyFill="1" applyBorder="1" applyAlignment="1">
      <alignment horizontal="center" vertical="center"/>
    </xf>
    <xf numFmtId="0" fontId="40" fillId="13" borderId="25" xfId="2" applyFont="1" applyFill="1" applyBorder="1" applyAlignment="1">
      <alignment vertical="center"/>
    </xf>
    <xf numFmtId="0" fontId="40" fillId="13" borderId="35" xfId="2" applyFont="1" applyFill="1" applyBorder="1" applyAlignment="1">
      <alignment horizontal="center" vertical="center"/>
    </xf>
    <xf numFmtId="0" fontId="48" fillId="13" borderId="35" xfId="2" applyFont="1" applyFill="1" applyBorder="1" applyAlignment="1">
      <alignment horizontal="center"/>
    </xf>
    <xf numFmtId="0" fontId="40" fillId="13" borderId="0" xfId="2" applyFont="1" applyFill="1" applyAlignment="1">
      <alignment horizontal="center" vertical="center"/>
    </xf>
    <xf numFmtId="0" fontId="48" fillId="13" borderId="0" xfId="2" applyFont="1" applyFill="1" applyAlignment="1">
      <alignment horizontal="center"/>
    </xf>
    <xf numFmtId="49" fontId="73" fillId="13" borderId="25" xfId="2" applyNumberFormat="1" applyFont="1" applyFill="1" applyBorder="1" applyAlignment="1">
      <alignment vertical="center" wrapText="1"/>
    </xf>
    <xf numFmtId="0" fontId="40" fillId="13" borderId="25" xfId="0" applyFont="1" applyFill="1" applyBorder="1" applyAlignment="1">
      <alignment shrinkToFit="1"/>
    </xf>
    <xf numFmtId="49" fontId="40" fillId="13" borderId="22" xfId="2" applyNumberFormat="1" applyFont="1" applyFill="1" applyBorder="1" applyAlignment="1">
      <alignment horizontal="left" vertical="center" wrapText="1"/>
    </xf>
    <xf numFmtId="0" fontId="51" fillId="13" borderId="22" xfId="2" applyFont="1" applyFill="1" applyBorder="1"/>
    <xf numFmtId="0" fontId="40" fillId="13" borderId="22" xfId="2" applyFont="1" applyFill="1" applyBorder="1"/>
    <xf numFmtId="0" fontId="57" fillId="13" borderId="22" xfId="2" applyFont="1" applyFill="1" applyBorder="1" applyAlignment="1">
      <alignment vertical="top"/>
    </xf>
    <xf numFmtId="0" fontId="59" fillId="13" borderId="22" xfId="2" applyFont="1" applyFill="1" applyBorder="1" applyAlignment="1">
      <alignment wrapText="1"/>
    </xf>
    <xf numFmtId="0" fontId="70" fillId="13" borderId="22" xfId="0" applyFont="1" applyFill="1" applyBorder="1" applyAlignment="1" applyProtection="1">
      <alignment wrapText="1" shrinkToFit="1"/>
      <protection locked="0"/>
    </xf>
    <xf numFmtId="0" fontId="58" fillId="13" borderId="0" xfId="2" applyFont="1" applyFill="1" applyAlignment="1">
      <alignment horizontal="center" vertical="center"/>
    </xf>
    <xf numFmtId="0" fontId="58" fillId="13" borderId="25" xfId="2" applyFont="1" applyFill="1" applyBorder="1" applyAlignment="1">
      <alignment horizontal="center" vertical="center"/>
    </xf>
    <xf numFmtId="49" fontId="61" fillId="13" borderId="35" xfId="2" applyNumberFormat="1" applyFont="1" applyFill="1" applyBorder="1" applyAlignment="1">
      <alignment vertical="center"/>
    </xf>
    <xf numFmtId="38" fontId="47" fillId="13" borderId="35" xfId="1" applyFont="1" applyFill="1" applyBorder="1" applyAlignment="1">
      <alignment vertical="center"/>
    </xf>
    <xf numFmtId="38" fontId="46" fillId="13" borderId="35" xfId="1" applyFont="1" applyFill="1" applyBorder="1" applyAlignment="1">
      <alignment vertical="center"/>
    </xf>
    <xf numFmtId="0" fontId="40" fillId="13" borderId="41" xfId="2" applyFont="1" applyFill="1" applyBorder="1" applyAlignment="1">
      <alignment vertical="center"/>
    </xf>
    <xf numFmtId="0" fontId="40" fillId="13" borderId="43" xfId="2" applyFont="1" applyFill="1" applyBorder="1" applyAlignment="1">
      <alignment vertical="center"/>
    </xf>
    <xf numFmtId="0" fontId="56" fillId="13" borderId="0" xfId="2" applyFont="1" applyFill="1"/>
    <xf numFmtId="38" fontId="48" fillId="13" borderId="72" xfId="1" applyFont="1" applyFill="1" applyBorder="1" applyAlignment="1">
      <alignment horizontal="center" shrinkToFit="1"/>
    </xf>
    <xf numFmtId="0" fontId="51" fillId="13" borderId="0" xfId="2" applyFont="1" applyFill="1" applyAlignment="1">
      <alignment horizontal="center" vertical="center" shrinkToFit="1"/>
    </xf>
    <xf numFmtId="38" fontId="51" fillId="13" borderId="0" xfId="1" applyFont="1" applyFill="1" applyAlignment="1">
      <alignment horizontal="center" vertical="center" shrinkToFit="1"/>
    </xf>
    <xf numFmtId="38" fontId="51" fillId="13" borderId="0" xfId="1" applyFont="1" applyFill="1" applyAlignment="1">
      <alignment vertical="center" shrinkToFit="1"/>
    </xf>
    <xf numFmtId="0" fontId="51" fillId="13" borderId="0" xfId="2" applyFont="1" applyFill="1" applyAlignment="1">
      <alignment vertical="center" shrinkToFit="1"/>
    </xf>
    <xf numFmtId="0" fontId="61" fillId="13" borderId="0" xfId="2" applyFont="1" applyFill="1"/>
    <xf numFmtId="0" fontId="66" fillId="13" borderId="0" xfId="2" applyFont="1" applyFill="1"/>
    <xf numFmtId="0" fontId="76" fillId="13" borderId="0" xfId="2" applyFont="1" applyFill="1" applyAlignment="1">
      <alignment shrinkToFit="1"/>
    </xf>
    <xf numFmtId="0" fontId="56" fillId="13" borderId="0" xfId="2" applyFont="1" applyFill="1" applyAlignment="1">
      <alignment vertical="center"/>
    </xf>
    <xf numFmtId="49" fontId="61" fillId="13" borderId="0" xfId="2" applyNumberFormat="1" applyFont="1" applyFill="1" applyAlignment="1">
      <alignment vertical="center"/>
    </xf>
    <xf numFmtId="38" fontId="46" fillId="13" borderId="0" xfId="1" applyFont="1" applyFill="1" applyBorder="1" applyAlignment="1">
      <alignment vertical="center"/>
    </xf>
    <xf numFmtId="49" fontId="51" fillId="13" borderId="45" xfId="2" applyNumberFormat="1" applyFont="1" applyFill="1" applyBorder="1" applyAlignment="1">
      <alignment horizontal="center" vertical="center"/>
    </xf>
    <xf numFmtId="38" fontId="47" fillId="13" borderId="45" xfId="1" applyFont="1" applyFill="1" applyBorder="1" applyAlignment="1">
      <alignment horizontal="right" vertical="center"/>
    </xf>
    <xf numFmtId="0" fontId="40" fillId="13" borderId="45" xfId="2" applyFont="1" applyFill="1" applyBorder="1" applyAlignment="1">
      <alignment horizontal="center" vertical="center"/>
    </xf>
    <xf numFmtId="38" fontId="56" fillId="13" borderId="45" xfId="1" applyFont="1" applyFill="1" applyBorder="1" applyAlignment="1">
      <alignment horizontal="right" vertical="center"/>
    </xf>
    <xf numFmtId="0" fontId="48" fillId="13" borderId="45" xfId="2" applyFont="1" applyFill="1" applyBorder="1" applyAlignment="1">
      <alignment horizontal="center" vertical="center"/>
    </xf>
    <xf numFmtId="0" fontId="27" fillId="0" borderId="0" xfId="6" applyFont="1">
      <alignment vertical="center"/>
    </xf>
    <xf numFmtId="0" fontId="22" fillId="0" borderId="0" xfId="6" applyFont="1">
      <alignment vertical="center"/>
    </xf>
    <xf numFmtId="0" fontId="24" fillId="0" borderId="0" xfId="6" applyFont="1" applyAlignment="1">
      <alignment horizontal="left" vertical="center" wrapText="1" shrinkToFit="1"/>
    </xf>
    <xf numFmtId="0" fontId="22" fillId="0" borderId="52" xfId="5" applyFont="1" applyBorder="1" applyAlignment="1">
      <alignment vertical="center" textRotation="255"/>
    </xf>
    <xf numFmtId="0" fontId="22" fillId="0" borderId="51" xfId="5" applyFont="1" applyBorder="1" applyAlignment="1">
      <alignment vertical="center" textRotation="255"/>
    </xf>
    <xf numFmtId="0" fontId="22" fillId="0" borderId="55" xfId="5" applyFont="1" applyBorder="1" applyAlignment="1">
      <alignment vertical="center" textRotation="255"/>
    </xf>
    <xf numFmtId="0" fontId="19" fillId="0" borderId="0" xfId="6" applyFont="1" applyAlignment="1">
      <alignment horizontal="left" vertical="center" wrapText="1" shrinkToFit="1"/>
    </xf>
    <xf numFmtId="0" fontId="22" fillId="0" borderId="56" xfId="5" applyFont="1" applyBorder="1" applyAlignment="1">
      <alignment vertical="center" textRotation="255"/>
    </xf>
    <xf numFmtId="0" fontId="22" fillId="0" borderId="45" xfId="5" applyFont="1" applyBorder="1" applyAlignment="1">
      <alignment vertical="center" textRotation="255"/>
    </xf>
    <xf numFmtId="0" fontId="22" fillId="0" borderId="47" xfId="5" applyFont="1" applyBorder="1" applyAlignment="1">
      <alignment vertical="center" textRotation="255"/>
    </xf>
    <xf numFmtId="0" fontId="32" fillId="3" borderId="0" xfId="5" applyFont="1" applyFill="1" applyAlignment="1">
      <alignment horizontal="left" vertical="center" shrinkToFit="1"/>
    </xf>
    <xf numFmtId="0" fontId="86" fillId="3" borderId="51" xfId="6" applyFont="1" applyFill="1" applyBorder="1" applyAlignment="1">
      <alignment vertical="top"/>
    </xf>
    <xf numFmtId="0" fontId="87" fillId="0" borderId="0" xfId="5" applyFont="1" applyAlignment="1">
      <alignment vertical="top"/>
    </xf>
    <xf numFmtId="49" fontId="61" fillId="0" borderId="27" xfId="2" applyNumberFormat="1" applyFont="1" applyBorder="1" applyAlignment="1">
      <alignment horizontal="center" vertical="center"/>
    </xf>
    <xf numFmtId="49" fontId="61" fillId="0" borderId="28" xfId="2" applyNumberFormat="1" applyFont="1" applyBorder="1" applyAlignment="1">
      <alignment horizontal="center" vertical="center"/>
    </xf>
    <xf numFmtId="49" fontId="61" fillId="0" borderId="29" xfId="2" applyNumberFormat="1" applyFont="1" applyBorder="1" applyAlignment="1">
      <alignment horizontal="center" vertical="center"/>
    </xf>
    <xf numFmtId="38" fontId="46" fillId="0" borderId="27" xfId="1" applyFont="1" applyBorder="1" applyAlignment="1">
      <alignment horizontal="center" vertical="center"/>
    </xf>
    <xf numFmtId="38" fontId="46" fillId="0" borderId="28" xfId="1" applyFont="1" applyBorder="1" applyAlignment="1">
      <alignment horizontal="center" vertical="center"/>
    </xf>
    <xf numFmtId="49" fontId="61" fillId="0" borderId="31" xfId="2" applyNumberFormat="1" applyFont="1" applyBorder="1" applyAlignment="1">
      <alignment horizontal="center" vertical="center"/>
    </xf>
    <xf numFmtId="38" fontId="61" fillId="0" borderId="27" xfId="1" applyFont="1" applyBorder="1" applyAlignment="1">
      <alignment horizontal="center" vertical="top" shrinkToFit="1"/>
    </xf>
    <xf numFmtId="38" fontId="61" fillId="0" borderId="28" xfId="1" applyFont="1" applyBorder="1" applyAlignment="1">
      <alignment horizontal="center" vertical="top" shrinkToFit="1"/>
    </xf>
    <xf numFmtId="38" fontId="61" fillId="0" borderId="29" xfId="1" applyFont="1" applyBorder="1" applyAlignment="1">
      <alignment horizontal="center" vertical="top" shrinkToFit="1"/>
    </xf>
    <xf numFmtId="38" fontId="46" fillId="0" borderId="27" xfId="1" applyFont="1" applyBorder="1" applyAlignment="1">
      <alignment horizontal="center" vertical="top" shrinkToFit="1"/>
    </xf>
    <xf numFmtId="38" fontId="46" fillId="0" borderId="28" xfId="1" applyFont="1" applyBorder="1" applyAlignment="1">
      <alignment horizontal="center" vertical="top" shrinkToFit="1"/>
    </xf>
    <xf numFmtId="0" fontId="76" fillId="13" borderId="0" xfId="2" applyFont="1" applyFill="1" applyAlignment="1">
      <alignment horizontal="center"/>
    </xf>
    <xf numFmtId="9" fontId="65" fillId="13" borderId="0" xfId="2" applyNumberFormat="1" applyFont="1" applyFill="1" applyAlignment="1">
      <alignment horizontal="center" vertical="center"/>
    </xf>
    <xf numFmtId="0" fontId="47" fillId="0" borderId="27" xfId="2" applyFont="1" applyBorder="1" applyAlignment="1">
      <alignment horizontal="center"/>
    </xf>
    <xf numFmtId="0" fontId="47" fillId="0" borderId="28" xfId="2" applyFont="1" applyBorder="1" applyAlignment="1">
      <alignment horizontal="center"/>
    </xf>
    <xf numFmtId="0" fontId="47" fillId="0" borderId="29" xfId="2" applyFont="1" applyBorder="1" applyAlignment="1">
      <alignment horizontal="center"/>
    </xf>
    <xf numFmtId="0" fontId="56" fillId="0" borderId="27" xfId="2" applyFont="1" applyBorder="1" applyAlignment="1">
      <alignment horizontal="center"/>
    </xf>
    <xf numFmtId="0" fontId="56" fillId="0" borderId="28" xfId="2" applyFont="1" applyBorder="1" applyAlignment="1">
      <alignment horizontal="center"/>
    </xf>
    <xf numFmtId="0" fontId="56" fillId="0" borderId="30" xfId="2" applyFont="1" applyBorder="1" applyAlignment="1">
      <alignment horizontal="center"/>
    </xf>
    <xf numFmtId="0" fontId="47" fillId="0" borderId="31" xfId="2" applyFont="1" applyBorder="1" applyAlignment="1">
      <alignment horizontal="center"/>
    </xf>
    <xf numFmtId="0" fontId="56" fillId="0" borderId="29" xfId="2" applyFont="1" applyBorder="1" applyAlignment="1">
      <alignment horizontal="center"/>
    </xf>
    <xf numFmtId="0" fontId="61" fillId="0" borderId="27" xfId="2" applyFont="1" applyBorder="1" applyAlignment="1">
      <alignment horizontal="center" vertical="top"/>
    </xf>
    <xf numFmtId="0" fontId="61" fillId="0" borderId="28" xfId="2" applyFont="1" applyBorder="1" applyAlignment="1">
      <alignment horizontal="center" vertical="top"/>
    </xf>
    <xf numFmtId="0" fontId="61" fillId="0" borderId="29" xfId="2" applyFont="1" applyBorder="1" applyAlignment="1">
      <alignment horizontal="center" vertical="top"/>
    </xf>
    <xf numFmtId="0" fontId="61" fillId="13" borderId="39" xfId="2" applyFont="1" applyFill="1" applyBorder="1" applyAlignment="1">
      <alignment horizontal="center" vertical="top"/>
    </xf>
    <xf numFmtId="0" fontId="61" fillId="13" borderId="35" xfId="2" applyFont="1" applyFill="1" applyBorder="1" applyAlignment="1">
      <alignment horizontal="center" vertical="top"/>
    </xf>
    <xf numFmtId="38" fontId="46" fillId="13" borderId="35" xfId="1" applyFont="1" applyFill="1" applyBorder="1" applyAlignment="1">
      <alignment horizontal="center" vertical="top" shrinkToFit="1"/>
    </xf>
    <xf numFmtId="0" fontId="61" fillId="0" borderId="31" xfId="2" applyFont="1" applyBorder="1" applyAlignment="1">
      <alignment horizontal="center" vertical="top"/>
    </xf>
    <xf numFmtId="38" fontId="56" fillId="13" borderId="28" xfId="1" applyFont="1" applyFill="1" applyBorder="1" applyAlignment="1">
      <alignment horizontal="left" shrinkToFit="1"/>
    </xf>
    <xf numFmtId="0" fontId="47" fillId="0" borderId="31" xfId="2" applyFont="1" applyBorder="1" applyAlignment="1">
      <alignment horizontal="center" shrinkToFit="1"/>
    </xf>
    <xf numFmtId="0" fontId="47" fillId="0" borderId="28" xfId="2" applyFont="1" applyBorder="1" applyAlignment="1">
      <alignment horizontal="center" shrinkToFit="1"/>
    </xf>
    <xf numFmtId="0" fontId="49" fillId="0" borderId="49" xfId="2" applyFont="1" applyBorder="1" applyAlignment="1">
      <alignment horizontal="center" shrinkToFit="1"/>
    </xf>
    <xf numFmtId="49" fontId="56" fillId="13" borderId="44" xfId="2" applyNumberFormat="1" applyFont="1" applyFill="1" applyBorder="1" applyAlignment="1">
      <alignment horizontal="center" vertical="center" shrinkToFit="1"/>
    </xf>
    <xf numFmtId="49" fontId="56" fillId="13" borderId="42" xfId="2" applyNumberFormat="1" applyFont="1" applyFill="1" applyBorder="1" applyAlignment="1">
      <alignment horizontal="center" vertical="center" shrinkToFit="1"/>
    </xf>
    <xf numFmtId="0" fontId="49" fillId="0" borderId="52" xfId="2" applyFont="1" applyBorder="1" applyAlignment="1">
      <alignment horizontal="center" vertical="center" textRotation="255" shrinkToFit="1"/>
    </xf>
    <xf numFmtId="0" fontId="49" fillId="0" borderId="48" xfId="2" applyFont="1" applyBorder="1" applyAlignment="1">
      <alignment horizontal="center" vertical="center" textRotation="255" shrinkToFit="1"/>
    </xf>
    <xf numFmtId="0" fontId="49" fillId="0" borderId="56" xfId="2" applyFont="1" applyBorder="1" applyAlignment="1">
      <alignment horizontal="center" vertical="center" textRotation="255" shrinkToFit="1"/>
    </xf>
    <xf numFmtId="0" fontId="66" fillId="13" borderId="51" xfId="2" applyFont="1" applyFill="1" applyBorder="1" applyAlignment="1">
      <alignment horizontal="left" shrinkToFit="1"/>
    </xf>
    <xf numFmtId="0" fontId="46" fillId="0" borderId="51" xfId="2" applyFont="1" applyBorder="1" applyAlignment="1">
      <alignment horizontal="center" vertical="center" textRotation="255" shrinkToFit="1"/>
    </xf>
    <xf numFmtId="0" fontId="46" fillId="0" borderId="55" xfId="2" applyFont="1" applyBorder="1" applyAlignment="1">
      <alignment horizontal="center" vertical="center" textRotation="255" shrinkToFit="1"/>
    </xf>
    <xf numFmtId="0" fontId="46" fillId="0" borderId="0" xfId="2" applyFont="1" applyAlignment="1">
      <alignment horizontal="center" vertical="center" textRotation="255" shrinkToFit="1"/>
    </xf>
    <xf numFmtId="0" fontId="46" fillId="0" borderId="59" xfId="2" applyFont="1" applyBorder="1" applyAlignment="1">
      <alignment horizontal="center" vertical="center" textRotation="255" shrinkToFit="1"/>
    </xf>
    <xf numFmtId="0" fontId="46" fillId="0" borderId="45" xfId="2" applyFont="1" applyBorder="1" applyAlignment="1">
      <alignment horizontal="center" vertical="center" textRotation="255" shrinkToFit="1"/>
    </xf>
    <xf numFmtId="0" fontId="46" fillId="0" borderId="47" xfId="2" applyFont="1" applyBorder="1" applyAlignment="1">
      <alignment horizontal="center" vertical="center" textRotation="255" shrinkToFit="1"/>
    </xf>
    <xf numFmtId="0" fontId="76" fillId="13" borderId="26" xfId="2" applyFont="1" applyFill="1" applyBorder="1" applyAlignment="1">
      <alignment horizontal="center"/>
    </xf>
    <xf numFmtId="0" fontId="56" fillId="13" borderId="26" xfId="2" applyFont="1" applyFill="1" applyBorder="1" applyAlignment="1">
      <alignment horizontal="center" shrinkToFit="1"/>
    </xf>
    <xf numFmtId="0" fontId="56" fillId="13" borderId="26" xfId="2" applyFont="1" applyFill="1" applyBorder="1" applyAlignment="1">
      <alignment horizontal="center" wrapText="1"/>
    </xf>
    <xf numFmtId="0" fontId="56" fillId="13" borderId="26" xfId="2" applyFont="1" applyFill="1" applyBorder="1" applyAlignment="1">
      <alignment horizontal="center"/>
    </xf>
    <xf numFmtId="0" fontId="47" fillId="0" borderId="27" xfId="2" applyFont="1" applyBorder="1" applyAlignment="1">
      <alignment horizontal="center" shrinkToFit="1"/>
    </xf>
    <xf numFmtId="0" fontId="47" fillId="0" borderId="29" xfId="2" applyFont="1" applyBorder="1" applyAlignment="1">
      <alignment horizontal="center" shrinkToFit="1"/>
    </xf>
    <xf numFmtId="38" fontId="47" fillId="0" borderId="27" xfId="1" applyFont="1" applyFill="1" applyBorder="1" applyAlignment="1">
      <alignment horizontal="right" vertical="center"/>
    </xf>
    <xf numFmtId="38" fontId="47" fillId="0" borderId="28" xfId="1" applyFont="1" applyFill="1" applyBorder="1" applyAlignment="1">
      <alignment horizontal="right" vertical="center"/>
    </xf>
    <xf numFmtId="38" fontId="46" fillId="0" borderId="27" xfId="1" applyFont="1" applyBorder="1" applyAlignment="1">
      <alignment horizontal="right" vertical="center"/>
    </xf>
    <xf numFmtId="38" fontId="46" fillId="0" borderId="28" xfId="1" applyFont="1" applyBorder="1" applyAlignment="1">
      <alignment horizontal="right" vertical="center"/>
    </xf>
    <xf numFmtId="49" fontId="61" fillId="0" borderId="27" xfId="2" applyNumberFormat="1" applyFont="1" applyBorder="1" applyAlignment="1">
      <alignment horizontal="center" vertical="center" wrapText="1"/>
    </xf>
    <xf numFmtId="49" fontId="61" fillId="0" borderId="28" xfId="2" applyNumberFormat="1" applyFont="1" applyBorder="1" applyAlignment="1">
      <alignment horizontal="center" vertical="center" wrapText="1"/>
    </xf>
    <xf numFmtId="49" fontId="61" fillId="0" borderId="29" xfId="2" applyNumberFormat="1" applyFont="1" applyBorder="1" applyAlignment="1">
      <alignment horizontal="center" vertical="center" wrapText="1"/>
    </xf>
    <xf numFmtId="38" fontId="47" fillId="0" borderId="27" xfId="1" applyFont="1" applyBorder="1" applyAlignment="1">
      <alignment horizontal="right" vertical="center"/>
    </xf>
    <xf numFmtId="38" fontId="47" fillId="0" borderId="28" xfId="1" applyFont="1" applyBorder="1" applyAlignment="1">
      <alignment horizontal="right" vertical="center"/>
    </xf>
    <xf numFmtId="49" fontId="61" fillId="13" borderId="39" xfId="2" applyNumberFormat="1" applyFont="1" applyFill="1" applyBorder="1" applyAlignment="1">
      <alignment horizontal="center" vertical="center" wrapText="1"/>
    </xf>
    <xf numFmtId="49" fontId="61" fillId="13" borderId="35" xfId="2" applyNumberFormat="1" applyFont="1" applyFill="1" applyBorder="1" applyAlignment="1">
      <alignment horizontal="center" vertical="center" wrapText="1"/>
    </xf>
    <xf numFmtId="38" fontId="47" fillId="13" borderId="35" xfId="1" applyFont="1" applyFill="1" applyBorder="1" applyAlignment="1">
      <alignment horizontal="right" vertical="center"/>
    </xf>
    <xf numFmtId="38" fontId="46" fillId="13" borderId="35" xfId="1" applyFont="1" applyFill="1" applyBorder="1" applyAlignment="1">
      <alignment horizontal="right" vertical="center"/>
    </xf>
    <xf numFmtId="0" fontId="49" fillId="0" borderId="28" xfId="2" applyFont="1" applyBorder="1" applyAlignment="1">
      <alignment horizontal="center"/>
    </xf>
    <xf numFmtId="0" fontId="49" fillId="0" borderId="29" xfId="2" applyFont="1" applyBorder="1" applyAlignment="1">
      <alignment horizontal="center"/>
    </xf>
    <xf numFmtId="0" fontId="58" fillId="0" borderId="27" xfId="2" applyFont="1" applyBorder="1" applyAlignment="1">
      <alignment horizontal="center"/>
    </xf>
    <xf numFmtId="0" fontId="58" fillId="0" borderId="28" xfId="2" applyFont="1" applyBorder="1" applyAlignment="1">
      <alignment horizontal="center"/>
    </xf>
    <xf numFmtId="0" fontId="58" fillId="0" borderId="29" xfId="2" applyFont="1" applyBorder="1" applyAlignment="1">
      <alignment horizontal="center"/>
    </xf>
    <xf numFmtId="0" fontId="61" fillId="0" borderId="27" xfId="2" applyFont="1" applyBorder="1" applyAlignment="1">
      <alignment horizontal="center"/>
    </xf>
    <xf numFmtId="0" fontId="61" fillId="0" borderId="28" xfId="2" applyFont="1" applyBorder="1" applyAlignment="1">
      <alignment horizontal="center"/>
    </xf>
    <xf numFmtId="0" fontId="61" fillId="0" borderId="29" xfId="2" applyFont="1" applyBorder="1" applyAlignment="1">
      <alignment horizontal="center"/>
    </xf>
    <xf numFmtId="49" fontId="61" fillId="0" borderId="31" xfId="2" applyNumberFormat="1" applyFont="1" applyBorder="1" applyAlignment="1">
      <alignment horizontal="center" vertical="center" wrapText="1"/>
    </xf>
    <xf numFmtId="0" fontId="49" fillId="0" borderId="27" xfId="2" applyFont="1" applyBorder="1" applyAlignment="1">
      <alignment horizontal="center"/>
    </xf>
    <xf numFmtId="0" fontId="61" fillId="0" borderId="30" xfId="2" applyFont="1" applyBorder="1" applyAlignment="1">
      <alignment horizontal="center"/>
    </xf>
    <xf numFmtId="0" fontId="49" fillId="0" borderId="31" xfId="2" applyFont="1" applyBorder="1" applyAlignment="1">
      <alignment horizontal="center"/>
    </xf>
    <xf numFmtId="38" fontId="47" fillId="13" borderId="0" xfId="1" applyFont="1" applyFill="1" applyBorder="1" applyAlignment="1">
      <alignment horizontal="right" vertical="center"/>
    </xf>
    <xf numFmtId="38" fontId="46" fillId="13" borderId="0" xfId="1" applyFont="1" applyFill="1" applyBorder="1" applyAlignment="1">
      <alignment horizontal="right" vertical="center"/>
    </xf>
    <xf numFmtId="49" fontId="49" fillId="13" borderId="0" xfId="2" applyNumberFormat="1" applyFont="1" applyFill="1" applyAlignment="1">
      <alignment horizontal="center" vertical="center" shrinkToFit="1"/>
    </xf>
    <xf numFmtId="0" fontId="61" fillId="13" borderId="0" xfId="2" applyFont="1" applyFill="1" applyAlignment="1">
      <alignment horizontal="left" shrinkToFit="1"/>
    </xf>
    <xf numFmtId="0" fontId="61" fillId="13" borderId="26" xfId="2" applyFont="1" applyFill="1" applyBorder="1" applyAlignment="1">
      <alignment horizontal="left" shrinkToFit="1"/>
    </xf>
    <xf numFmtId="9" fontId="65" fillId="13" borderId="0" xfId="2" applyNumberFormat="1" applyFont="1" applyFill="1" applyAlignment="1">
      <alignment horizontal="right" shrinkToFit="1"/>
    </xf>
    <xf numFmtId="9" fontId="65" fillId="13" borderId="26" xfId="2" applyNumberFormat="1" applyFont="1" applyFill="1" applyBorder="1" applyAlignment="1">
      <alignment horizontal="right" shrinkToFit="1"/>
    </xf>
    <xf numFmtId="0" fontId="46" fillId="13" borderId="22" xfId="2" applyFont="1" applyFill="1" applyBorder="1" applyAlignment="1">
      <alignment horizontal="center"/>
    </xf>
    <xf numFmtId="0" fontId="46" fillId="13" borderId="26" xfId="2" applyFont="1" applyFill="1" applyBorder="1" applyAlignment="1">
      <alignment horizontal="center"/>
    </xf>
    <xf numFmtId="49" fontId="61" fillId="13" borderId="35" xfId="2" applyNumberFormat="1" applyFont="1" applyFill="1" applyBorder="1" applyAlignment="1">
      <alignment horizontal="center" vertical="center"/>
    </xf>
    <xf numFmtId="49" fontId="61" fillId="13" borderId="0" xfId="2" applyNumberFormat="1" applyFont="1" applyFill="1" applyAlignment="1">
      <alignment horizontal="center" vertical="top" wrapText="1"/>
    </xf>
    <xf numFmtId="49" fontId="61" fillId="13" borderId="0" xfId="2" applyNumberFormat="1" applyFont="1" applyFill="1" applyAlignment="1">
      <alignment horizontal="center" vertical="top"/>
    </xf>
    <xf numFmtId="38" fontId="46" fillId="0" borderId="27" xfId="1" applyFont="1" applyFill="1" applyBorder="1" applyAlignment="1">
      <alignment horizontal="right" vertical="center"/>
    </xf>
    <xf numFmtId="38" fontId="46" fillId="0" borderId="28" xfId="1" applyFont="1" applyFill="1" applyBorder="1" applyAlignment="1">
      <alignment horizontal="right" vertical="center"/>
    </xf>
    <xf numFmtId="49" fontId="61" fillId="0" borderId="32" xfId="2" applyNumberFormat="1" applyFont="1" applyBorder="1" applyAlignment="1">
      <alignment horizontal="center" vertical="center" wrapText="1"/>
    </xf>
    <xf numFmtId="49" fontId="61" fillId="0" borderId="26" xfId="2" applyNumberFormat="1" applyFont="1" applyBorder="1" applyAlignment="1">
      <alignment horizontal="center" vertical="center" wrapText="1"/>
    </xf>
    <xf numFmtId="49" fontId="61" fillId="0" borderId="33" xfId="2" applyNumberFormat="1" applyFont="1" applyBorder="1" applyAlignment="1">
      <alignment horizontal="center" vertical="center" wrapText="1"/>
    </xf>
    <xf numFmtId="38" fontId="47" fillId="0" borderId="34" xfId="1" applyFont="1" applyFill="1" applyBorder="1" applyAlignment="1">
      <alignment horizontal="right" vertical="center"/>
    </xf>
    <xf numFmtId="38" fontId="47" fillId="0" borderId="35" xfId="1" applyFont="1" applyFill="1" applyBorder="1" applyAlignment="1">
      <alignment horizontal="right" vertical="center"/>
    </xf>
    <xf numFmtId="38" fontId="46" fillId="0" borderId="32" xfId="1" applyFont="1" applyFill="1" applyBorder="1" applyAlignment="1">
      <alignment horizontal="right" vertical="center"/>
    </xf>
    <xf numFmtId="38" fontId="46" fillId="0" borderId="26" xfId="1" applyFont="1" applyFill="1" applyBorder="1" applyAlignment="1">
      <alignment horizontal="right" vertical="center"/>
    </xf>
    <xf numFmtId="38" fontId="47" fillId="0" borderId="32" xfId="1" applyFont="1" applyFill="1" applyBorder="1" applyAlignment="1">
      <alignment horizontal="right" vertical="center"/>
    </xf>
    <xf numFmtId="38" fontId="47" fillId="0" borderId="26" xfId="1" applyFont="1" applyFill="1" applyBorder="1" applyAlignment="1">
      <alignment horizontal="right" vertical="center"/>
    </xf>
    <xf numFmtId="0" fontId="64" fillId="0" borderId="15" xfId="0" applyFont="1" applyBorder="1" applyAlignment="1">
      <alignment horizontal="left" vertical="center" shrinkToFit="1"/>
    </xf>
    <xf numFmtId="0" fontId="64" fillId="0" borderId="16" xfId="0" applyFont="1" applyBorder="1" applyAlignment="1">
      <alignment horizontal="left" vertical="center" shrinkToFit="1"/>
    </xf>
    <xf numFmtId="0" fontId="64" fillId="0" borderId="19" xfId="0" applyFont="1" applyBorder="1" applyAlignment="1">
      <alignment horizontal="left" vertical="center" shrinkToFit="1"/>
    </xf>
    <xf numFmtId="0" fontId="64" fillId="0" borderId="20" xfId="0" applyFont="1" applyBorder="1" applyAlignment="1">
      <alignment horizontal="left" vertical="center" shrinkToFit="1"/>
    </xf>
    <xf numFmtId="0" fontId="65" fillId="0" borderId="17" xfId="2" applyFont="1" applyBorder="1" applyAlignment="1">
      <alignment horizontal="center" vertical="center"/>
    </xf>
    <xf numFmtId="0" fontId="62" fillId="0" borderId="19" xfId="2" applyFont="1" applyBorder="1" applyAlignment="1">
      <alignment horizontal="left" vertical="center" shrinkToFit="1"/>
    </xf>
    <xf numFmtId="0" fontId="62" fillId="0" borderId="19" xfId="2" applyFont="1" applyBorder="1" applyAlignment="1">
      <alignment horizontal="center" vertical="center" shrinkToFit="1"/>
    </xf>
    <xf numFmtId="0" fontId="67" fillId="13" borderId="22" xfId="2" applyFont="1" applyFill="1" applyBorder="1" applyAlignment="1">
      <alignment horizontal="center" shrinkToFit="1"/>
    </xf>
    <xf numFmtId="0" fontId="67" fillId="13" borderId="23" xfId="2" applyFont="1" applyFill="1" applyBorder="1" applyAlignment="1">
      <alignment horizontal="center" shrinkToFit="1"/>
    </xf>
    <xf numFmtId="0" fontId="68" fillId="13" borderId="0" xfId="2" applyFont="1" applyFill="1" applyAlignment="1">
      <alignment horizontal="left"/>
    </xf>
    <xf numFmtId="0" fontId="65" fillId="13" borderId="0" xfId="2" applyFont="1" applyFill="1" applyAlignment="1">
      <alignment horizontal="right" shrinkToFit="1"/>
    </xf>
    <xf numFmtId="0" fontId="65" fillId="13" borderId="26" xfId="2" applyFont="1" applyFill="1" applyBorder="1" applyAlignment="1">
      <alignment horizontal="right" shrinkToFit="1"/>
    </xf>
    <xf numFmtId="0" fontId="46" fillId="13" borderId="0" xfId="2" applyFont="1" applyFill="1" applyAlignment="1">
      <alignment horizontal="center"/>
    </xf>
    <xf numFmtId="0" fontId="47" fillId="0" borderId="0" xfId="2" applyFont="1" applyAlignment="1">
      <alignment vertical="top" shrinkToFit="1"/>
    </xf>
    <xf numFmtId="0" fontId="40" fillId="0" borderId="0" xfId="0" applyFont="1" applyAlignment="1">
      <alignment shrinkToFit="1"/>
    </xf>
    <xf numFmtId="0" fontId="47" fillId="0" borderId="0" xfId="2" applyFont="1" applyAlignment="1">
      <alignment vertical="center" shrinkToFit="1"/>
    </xf>
    <xf numFmtId="0" fontId="47" fillId="0" borderId="0" xfId="2" applyFont="1" applyAlignment="1">
      <alignment horizontal="left" vertical="center" shrinkToFit="1"/>
    </xf>
    <xf numFmtId="0" fontId="82" fillId="0" borderId="0" xfId="2" applyFont="1" applyAlignment="1">
      <alignment vertical="top" shrinkToFit="1"/>
    </xf>
    <xf numFmtId="0" fontId="49" fillId="0" borderId="13" xfId="2" applyFont="1" applyBorder="1" applyAlignment="1">
      <alignment horizontal="center" vertical="center"/>
    </xf>
    <xf numFmtId="0" fontId="47" fillId="0" borderId="14" xfId="2" applyFont="1" applyBorder="1" applyAlignment="1">
      <alignment horizontal="center" vertical="center" wrapText="1" shrinkToFit="1"/>
    </xf>
    <xf numFmtId="0" fontId="47" fillId="0" borderId="15" xfId="2" applyFont="1" applyBorder="1" applyAlignment="1">
      <alignment horizontal="center" vertical="center" wrapText="1" shrinkToFit="1"/>
    </xf>
    <xf numFmtId="0" fontId="47" fillId="0" borderId="18" xfId="2" applyFont="1" applyBorder="1" applyAlignment="1">
      <alignment horizontal="center" vertical="center" wrapText="1" shrinkToFit="1"/>
    </xf>
    <xf numFmtId="0" fontId="47" fillId="0" borderId="19" xfId="2" applyFont="1" applyBorder="1" applyAlignment="1">
      <alignment horizontal="center" vertical="center" wrapText="1" shrinkToFit="1"/>
    </xf>
    <xf numFmtId="0" fontId="43" fillId="0" borderId="15" xfId="2" applyFont="1" applyBorder="1" applyAlignment="1">
      <alignment horizontal="left" shrinkToFit="1"/>
    </xf>
    <xf numFmtId="0" fontId="55" fillId="0" borderId="15" xfId="2" applyFont="1" applyBorder="1" applyAlignment="1">
      <alignment horizontal="left" shrinkToFit="1"/>
    </xf>
    <xf numFmtId="0" fontId="57" fillId="0" borderId="15" xfId="2" applyFont="1" applyBorder="1" applyAlignment="1">
      <alignment horizontal="center" vertical="center"/>
    </xf>
    <xf numFmtId="0" fontId="57" fillId="0" borderId="19" xfId="2" applyFont="1" applyBorder="1" applyAlignment="1">
      <alignment horizontal="center" vertical="center"/>
    </xf>
    <xf numFmtId="0" fontId="50" fillId="0" borderId="9" xfId="2" applyFont="1" applyBorder="1" applyAlignment="1">
      <alignment horizontal="center" vertical="center"/>
    </xf>
    <xf numFmtId="0" fontId="55" fillId="0" borderId="0" xfId="2" applyFont="1" applyAlignment="1">
      <alignment vertical="center" shrinkToFit="1"/>
    </xf>
    <xf numFmtId="0" fontId="56" fillId="0" borderId="10" xfId="2" applyFont="1" applyBorder="1" applyAlignment="1">
      <alignment horizontal="center" vertical="center"/>
    </xf>
    <xf numFmtId="0" fontId="56" fillId="0" borderId="11" xfId="2" applyFont="1" applyBorder="1" applyAlignment="1">
      <alignment horizontal="center" vertical="center"/>
    </xf>
    <xf numFmtId="0" fontId="79" fillId="0" borderId="11" xfId="2" applyFont="1" applyBorder="1" applyAlignment="1">
      <alignment horizontal="center" vertical="center"/>
    </xf>
    <xf numFmtId="0" fontId="79" fillId="0" borderId="12" xfId="2" applyFont="1" applyBorder="1" applyAlignment="1">
      <alignment horizontal="center" vertical="center"/>
    </xf>
    <xf numFmtId="0" fontId="57" fillId="0" borderId="51" xfId="2" applyFont="1" applyBorder="1" applyAlignment="1">
      <alignment horizontal="left" vertical="center" shrinkToFit="1"/>
    </xf>
    <xf numFmtId="0" fontId="45" fillId="0" borderId="0" xfId="2" applyFont="1" applyAlignment="1">
      <alignment vertical="center" shrinkToFit="1"/>
    </xf>
    <xf numFmtId="0" fontId="40" fillId="0" borderId="0" xfId="0" applyFont="1" applyAlignment="1">
      <alignment vertical="center" shrinkToFit="1"/>
    </xf>
    <xf numFmtId="0" fontId="41" fillId="0" borderId="0" xfId="2" applyFont="1" applyAlignment="1">
      <alignment horizontal="right" vertical="center"/>
    </xf>
    <xf numFmtId="0" fontId="42" fillId="0" borderId="0" xfId="2" applyFont="1" applyAlignment="1">
      <alignment vertical="top"/>
    </xf>
    <xf numFmtId="0" fontId="43" fillId="0" borderId="0" xfId="2" applyFont="1" applyAlignment="1">
      <alignment horizontal="right" shrinkToFit="1"/>
    </xf>
    <xf numFmtId="0" fontId="42" fillId="0" borderId="0" xfId="2" applyFont="1" applyAlignment="1">
      <alignment vertical="top" shrinkToFit="1"/>
    </xf>
    <xf numFmtId="0" fontId="43" fillId="0" borderId="0" xfId="2" applyFont="1" applyAlignment="1">
      <alignment horizontal="right" vertical="center"/>
    </xf>
    <xf numFmtId="0" fontId="44" fillId="13" borderId="0" xfId="2" applyFont="1" applyFill="1" applyAlignment="1">
      <alignment horizontal="center" vertical="center"/>
    </xf>
    <xf numFmtId="0" fontId="44" fillId="13" borderId="1" xfId="2" applyFont="1" applyFill="1" applyBorder="1" applyAlignment="1">
      <alignment horizontal="center" vertical="center"/>
    </xf>
    <xf numFmtId="0" fontId="44" fillId="13" borderId="6" xfId="2" applyFont="1" applyFill="1" applyBorder="1" applyAlignment="1">
      <alignment horizontal="center" vertical="center"/>
    </xf>
    <xf numFmtId="0" fontId="44" fillId="13" borderId="7" xfId="2" applyFont="1" applyFill="1" applyBorder="1" applyAlignment="1">
      <alignment horizontal="center" vertical="center"/>
    </xf>
    <xf numFmtId="0" fontId="45" fillId="13" borderId="2" xfId="2" applyFont="1" applyFill="1" applyBorder="1" applyAlignment="1">
      <alignment horizontal="center" shrinkToFit="1"/>
    </xf>
    <xf numFmtId="0" fontId="45" fillId="13" borderId="3" xfId="2" applyFont="1" applyFill="1" applyBorder="1" applyAlignment="1">
      <alignment horizontal="center" shrinkToFit="1"/>
    </xf>
    <xf numFmtId="0" fontId="45" fillId="13" borderId="4" xfId="2" applyFont="1" applyFill="1" applyBorder="1" applyAlignment="1">
      <alignment horizontal="center" shrinkToFit="1"/>
    </xf>
    <xf numFmtId="0" fontId="46" fillId="13" borderId="5" xfId="2" applyFont="1" applyFill="1" applyBorder="1" applyAlignment="1">
      <alignment horizontal="center" shrinkToFit="1"/>
    </xf>
    <xf numFmtId="0" fontId="46" fillId="13" borderId="0" xfId="2" applyFont="1" applyFill="1" applyAlignment="1">
      <alignment horizontal="center" shrinkToFit="1"/>
    </xf>
    <xf numFmtId="0" fontId="46" fillId="13" borderId="1" xfId="2" applyFont="1" applyFill="1" applyBorder="1" applyAlignment="1">
      <alignment horizontal="center" shrinkToFit="1"/>
    </xf>
    <xf numFmtId="0" fontId="46" fillId="13" borderId="8" xfId="2" applyFont="1" applyFill="1" applyBorder="1" applyAlignment="1">
      <alignment horizontal="center" shrinkToFit="1"/>
    </xf>
    <xf numFmtId="0" fontId="46" fillId="13" borderId="6" xfId="2" applyFont="1" applyFill="1" applyBorder="1" applyAlignment="1">
      <alignment horizontal="center" shrinkToFit="1"/>
    </xf>
    <xf numFmtId="0" fontId="46" fillId="13" borderId="7" xfId="2" applyFont="1" applyFill="1" applyBorder="1" applyAlignment="1">
      <alignment horizontal="center" shrinkToFit="1"/>
    </xf>
    <xf numFmtId="0" fontId="19" fillId="3" borderId="0" xfId="6" applyFont="1" applyFill="1" applyAlignment="1">
      <alignment vertical="center" shrinkToFit="1"/>
    </xf>
    <xf numFmtId="0" fontId="13" fillId="3" borderId="51" xfId="5" applyFont="1" applyFill="1" applyBorder="1" applyAlignment="1">
      <alignment horizontal="center" textRotation="255"/>
    </xf>
    <xf numFmtId="0" fontId="13" fillId="3" borderId="0" xfId="5" applyFont="1" applyFill="1" applyAlignment="1">
      <alignment horizontal="center" textRotation="255"/>
    </xf>
    <xf numFmtId="0" fontId="13" fillId="3" borderId="34" xfId="6" applyFont="1" applyFill="1" applyBorder="1" applyAlignment="1">
      <alignment horizontal="center" vertical="center" textRotation="255" shrinkToFit="1"/>
    </xf>
    <xf numFmtId="0" fontId="13" fillId="3" borderId="36" xfId="6" applyFont="1" applyFill="1" applyBorder="1" applyAlignment="1">
      <alignment horizontal="center" vertical="center" textRotation="255" shrinkToFit="1"/>
    </xf>
    <xf numFmtId="0" fontId="13" fillId="3" borderId="58" xfId="6" applyFont="1" applyFill="1" applyBorder="1" applyAlignment="1">
      <alignment horizontal="center" vertical="center" textRotation="255" shrinkToFit="1"/>
    </xf>
    <xf numFmtId="0" fontId="13" fillId="3" borderId="37" xfId="6" applyFont="1" applyFill="1" applyBorder="1" applyAlignment="1">
      <alignment horizontal="center" vertical="center" textRotation="255" shrinkToFit="1"/>
    </xf>
    <xf numFmtId="0" fontId="13" fillId="3" borderId="32" xfId="6" applyFont="1" applyFill="1" applyBorder="1" applyAlignment="1">
      <alignment horizontal="center" vertical="center" textRotation="255" shrinkToFit="1"/>
    </xf>
    <xf numFmtId="0" fontId="13" fillId="3" borderId="33" xfId="6" applyFont="1" applyFill="1" applyBorder="1" applyAlignment="1">
      <alignment horizontal="center" vertical="center" textRotation="255" shrinkToFit="1"/>
    </xf>
    <xf numFmtId="0" fontId="13" fillId="3" borderId="34" xfId="6" applyFont="1" applyFill="1" applyBorder="1" applyAlignment="1">
      <alignment horizontal="center" vertical="center"/>
    </xf>
    <xf numFmtId="0" fontId="13" fillId="3" borderId="35" xfId="6" applyFont="1" applyFill="1" applyBorder="1" applyAlignment="1">
      <alignment horizontal="center" vertical="center"/>
    </xf>
    <xf numFmtId="0" fontId="13" fillId="3" borderId="36" xfId="6" applyFont="1" applyFill="1" applyBorder="1" applyAlignment="1">
      <alignment horizontal="center" vertical="center"/>
    </xf>
    <xf numFmtId="0" fontId="13" fillId="3" borderId="58" xfId="6" applyFont="1" applyFill="1" applyBorder="1" applyAlignment="1">
      <alignment horizontal="center" vertical="center"/>
    </xf>
    <xf numFmtId="0" fontId="13" fillId="3" borderId="0" xfId="6" applyFont="1" applyFill="1" applyAlignment="1">
      <alignment horizontal="center" vertical="center"/>
    </xf>
    <xf numFmtId="0" fontId="13" fillId="3" borderId="37" xfId="6" applyFont="1" applyFill="1" applyBorder="1" applyAlignment="1">
      <alignment horizontal="center" vertical="center"/>
    </xf>
    <xf numFmtId="0" fontId="13" fillId="3" borderId="32" xfId="6" applyFont="1" applyFill="1" applyBorder="1" applyAlignment="1">
      <alignment horizontal="center" vertical="center"/>
    </xf>
    <xf numFmtId="0" fontId="13" fillId="3" borderId="26" xfId="6" applyFont="1" applyFill="1" applyBorder="1" applyAlignment="1">
      <alignment horizontal="center" vertical="center"/>
    </xf>
    <xf numFmtId="0" fontId="13" fillId="3" borderId="33" xfId="6" applyFont="1" applyFill="1" applyBorder="1" applyAlignment="1">
      <alignment horizontal="center" vertical="center"/>
    </xf>
    <xf numFmtId="0" fontId="27" fillId="3" borderId="22" xfId="6" applyFont="1" applyFill="1" applyBorder="1" applyAlignment="1">
      <alignment horizontal="center" vertical="center"/>
    </xf>
    <xf numFmtId="0" fontId="27" fillId="3" borderId="63" xfId="6" applyFont="1" applyFill="1" applyBorder="1" applyAlignment="1">
      <alignment horizontal="center" vertical="center"/>
    </xf>
    <xf numFmtId="0" fontId="27" fillId="3" borderId="0" xfId="6" applyFont="1" applyFill="1" applyAlignment="1">
      <alignment horizontal="center" vertical="center"/>
    </xf>
    <xf numFmtId="0" fontId="27" fillId="3" borderId="59" xfId="6" applyFont="1" applyFill="1" applyBorder="1" applyAlignment="1">
      <alignment horizontal="center" vertical="center"/>
    </xf>
    <xf numFmtId="0" fontId="27" fillId="3" borderId="45" xfId="6" applyFont="1" applyFill="1" applyBorder="1" applyAlignment="1">
      <alignment horizontal="center" vertical="center"/>
    </xf>
    <xf numFmtId="0" fontId="27" fillId="3" borderId="47" xfId="6" applyFont="1" applyFill="1" applyBorder="1" applyAlignment="1">
      <alignment horizontal="center" vertical="center"/>
    </xf>
    <xf numFmtId="0" fontId="20" fillId="4" borderId="2" xfId="5" applyFont="1" applyFill="1" applyBorder="1" applyAlignment="1">
      <alignment horizontal="center" vertical="center"/>
    </xf>
    <xf numFmtId="0" fontId="20" fillId="4" borderId="3" xfId="5" applyFont="1" applyFill="1" applyBorder="1" applyAlignment="1">
      <alignment horizontal="center" vertical="center"/>
    </xf>
    <xf numFmtId="0" fontId="20" fillId="4" borderId="4" xfId="5" applyFont="1" applyFill="1" applyBorder="1" applyAlignment="1">
      <alignment horizontal="center" vertical="center"/>
    </xf>
    <xf numFmtId="0" fontId="20" fillId="4" borderId="66" xfId="5" applyFont="1" applyFill="1" applyBorder="1" applyAlignment="1">
      <alignment horizontal="center" vertical="center"/>
    </xf>
    <xf numFmtId="0" fontId="20" fillId="4" borderId="26" xfId="5" applyFont="1" applyFill="1" applyBorder="1" applyAlignment="1">
      <alignment horizontal="center" vertical="center"/>
    </xf>
    <xf numFmtId="0" fontId="20" fillId="4" borderId="67" xfId="5" applyFont="1" applyFill="1" applyBorder="1" applyAlignment="1">
      <alignment horizontal="center" vertical="center"/>
    </xf>
    <xf numFmtId="0" fontId="13" fillId="3" borderId="62" xfId="6" applyFont="1" applyFill="1" applyBorder="1" applyAlignment="1">
      <alignment horizontal="center" vertical="center"/>
    </xf>
    <xf numFmtId="0" fontId="13" fillId="3" borderId="22" xfId="6" applyFont="1" applyFill="1" applyBorder="1" applyAlignment="1">
      <alignment horizontal="center" vertical="center"/>
    </xf>
    <xf numFmtId="0" fontId="13" fillId="3" borderId="64" xfId="6" applyFont="1" applyFill="1" applyBorder="1" applyAlignment="1">
      <alignment horizontal="center" vertical="center"/>
    </xf>
    <xf numFmtId="0" fontId="13" fillId="3" borderId="42" xfId="6" applyFont="1" applyFill="1" applyBorder="1" applyAlignment="1">
      <alignment horizontal="center" vertical="center"/>
    </xf>
    <xf numFmtId="0" fontId="18" fillId="0" borderId="51" xfId="5" applyFont="1" applyBorder="1" applyAlignment="1">
      <alignment horizontal="left"/>
    </xf>
    <xf numFmtId="0" fontId="22" fillId="0" borderId="0" xfId="5" applyFont="1" applyAlignment="1">
      <alignment horizontal="center" vertical="center" shrinkToFit="1"/>
    </xf>
    <xf numFmtId="0" fontId="22" fillId="2" borderId="0" xfId="5" applyFont="1" applyFill="1" applyAlignment="1">
      <alignment horizontal="center" vertical="center" textRotation="255"/>
    </xf>
    <xf numFmtId="0" fontId="20" fillId="0" borderId="52" xfId="5" applyFont="1" applyBorder="1" applyAlignment="1">
      <alignment horizontal="center" vertical="center" shrinkToFit="1"/>
    </xf>
    <xf numFmtId="0" fontId="20" fillId="0" borderId="51" xfId="5" applyFont="1" applyBorder="1" applyAlignment="1">
      <alignment horizontal="center" vertical="center" shrinkToFit="1"/>
    </xf>
    <xf numFmtId="0" fontId="20" fillId="0" borderId="55" xfId="5" applyFont="1" applyBorder="1" applyAlignment="1">
      <alignment horizontal="center" vertical="center" shrinkToFit="1"/>
    </xf>
    <xf numFmtId="0" fontId="20" fillId="0" borderId="56" xfId="5" applyFont="1" applyBorder="1" applyAlignment="1">
      <alignment horizontal="center" vertical="center" shrinkToFit="1"/>
    </xf>
    <xf numFmtId="0" fontId="20" fillId="0" borderId="45" xfId="5" applyFont="1" applyBorder="1" applyAlignment="1">
      <alignment horizontal="center" vertical="center" shrinkToFit="1"/>
    </xf>
    <xf numFmtId="0" fontId="20" fillId="0" borderId="47" xfId="5" applyFont="1" applyBorder="1" applyAlignment="1">
      <alignment horizontal="center" vertical="center" shrinkToFit="1"/>
    </xf>
    <xf numFmtId="0" fontId="25" fillId="3" borderId="0" xfId="6" applyFont="1" applyFill="1" applyAlignment="1">
      <alignment horizontal="center" vertical="center"/>
    </xf>
    <xf numFmtId="0" fontId="24" fillId="3" borderId="24" xfId="6" applyFont="1" applyFill="1" applyBorder="1" applyAlignment="1">
      <alignment horizontal="center" vertical="center"/>
    </xf>
    <xf numFmtId="0" fontId="24" fillId="3" borderId="25" xfId="6" applyFont="1" applyFill="1" applyBorder="1" applyAlignment="1">
      <alignment horizontal="center" vertical="center"/>
    </xf>
    <xf numFmtId="0" fontId="13" fillId="3" borderId="61" xfId="5" applyFont="1" applyFill="1" applyBorder="1" applyAlignment="1">
      <alignment horizontal="center" vertical="center"/>
    </xf>
    <xf numFmtId="0" fontId="13" fillId="3" borderId="35" xfId="5" applyFont="1" applyFill="1" applyBorder="1" applyAlignment="1">
      <alignment horizontal="center" vertical="center"/>
    </xf>
    <xf numFmtId="0" fontId="13" fillId="3" borderId="36" xfId="5" applyFont="1" applyFill="1" applyBorder="1" applyAlignment="1">
      <alignment horizontal="center" vertical="center"/>
    </xf>
    <xf numFmtId="0" fontId="13" fillId="3" borderId="48" xfId="5" applyFont="1" applyFill="1" applyBorder="1" applyAlignment="1">
      <alignment horizontal="center" vertical="center"/>
    </xf>
    <xf numFmtId="0" fontId="13" fillId="3" borderId="0" xfId="5" applyFont="1" applyFill="1" applyAlignment="1">
      <alignment horizontal="center" vertical="center"/>
    </xf>
    <xf numFmtId="0" fontId="13" fillId="3" borderId="37" xfId="5" applyFont="1" applyFill="1" applyBorder="1" applyAlignment="1">
      <alignment horizontal="center" vertical="center"/>
    </xf>
    <xf numFmtId="0" fontId="22" fillId="3" borderId="34" xfId="5" applyFont="1" applyFill="1" applyBorder="1" applyAlignment="1">
      <alignment horizontal="center" vertical="center"/>
    </xf>
    <xf numFmtId="0" fontId="22" fillId="3" borderId="35" xfId="5" applyFont="1" applyFill="1" applyBorder="1" applyAlignment="1">
      <alignment horizontal="center" vertical="center"/>
    </xf>
    <xf numFmtId="0" fontId="22" fillId="3" borderId="50" xfId="5" applyFont="1" applyFill="1" applyBorder="1" applyAlignment="1">
      <alignment horizontal="center" vertical="center"/>
    </xf>
    <xf numFmtId="0" fontId="22" fillId="3" borderId="58" xfId="5" applyFont="1" applyFill="1" applyBorder="1" applyAlignment="1">
      <alignment horizontal="center" vertical="center"/>
    </xf>
    <xf numFmtId="0" fontId="22" fillId="3" borderId="0" xfId="5" applyFont="1" applyFill="1" applyAlignment="1">
      <alignment horizontal="center" vertical="center"/>
    </xf>
    <xf numFmtId="0" fontId="22" fillId="3" borderId="59" xfId="5" applyFont="1" applyFill="1" applyBorder="1" applyAlignment="1">
      <alignment horizontal="center" vertical="center"/>
    </xf>
    <xf numFmtId="0" fontId="13" fillId="3" borderId="56" xfId="5" applyFont="1" applyFill="1" applyBorder="1" applyAlignment="1">
      <alignment horizontal="center" vertical="center"/>
    </xf>
    <xf numFmtId="0" fontId="13" fillId="3" borderId="45" xfId="5" applyFont="1" applyFill="1" applyBorder="1" applyAlignment="1">
      <alignment horizontal="center" vertical="center"/>
    </xf>
    <xf numFmtId="0" fontId="22" fillId="3" borderId="57" xfId="5" applyFont="1" applyFill="1" applyBorder="1" applyAlignment="1">
      <alignment horizontal="center" vertical="center"/>
    </xf>
    <xf numFmtId="0" fontId="22" fillId="3" borderId="45" xfId="5" applyFont="1" applyFill="1" applyBorder="1" applyAlignment="1">
      <alignment horizontal="center" vertical="center"/>
    </xf>
    <xf numFmtId="0" fontId="19" fillId="4" borderId="52" xfId="6" applyFont="1" applyFill="1" applyBorder="1" applyAlignment="1">
      <alignment horizontal="center" vertical="center" textRotation="255"/>
    </xf>
    <xf numFmtId="0" fontId="19" fillId="4" borderId="54" xfId="6" applyFont="1" applyFill="1" applyBorder="1" applyAlignment="1">
      <alignment horizontal="center" vertical="center" textRotation="255"/>
    </xf>
    <xf numFmtId="0" fontId="19" fillId="4" borderId="48" xfId="6" applyFont="1" applyFill="1" applyBorder="1" applyAlignment="1">
      <alignment horizontal="center" vertical="center" textRotation="255"/>
    </xf>
    <xf numFmtId="0" fontId="19" fillId="4" borderId="37" xfId="6" applyFont="1" applyFill="1" applyBorder="1" applyAlignment="1">
      <alignment horizontal="center" vertical="center" textRotation="255"/>
    </xf>
    <xf numFmtId="0" fontId="19" fillId="4" borderId="56" xfId="6" applyFont="1" applyFill="1" applyBorder="1" applyAlignment="1">
      <alignment horizontal="center" vertical="center" textRotation="255"/>
    </xf>
    <xf numFmtId="0" fontId="19" fillId="4" borderId="46" xfId="6" applyFont="1" applyFill="1" applyBorder="1" applyAlignment="1">
      <alignment horizontal="center" vertical="center" textRotation="255"/>
    </xf>
    <xf numFmtId="0" fontId="21" fillId="4" borderId="52" xfId="5" applyFont="1" applyFill="1" applyBorder="1" applyAlignment="1">
      <alignment horizontal="center" vertical="center"/>
    </xf>
    <xf numFmtId="0" fontId="21" fillId="4" borderId="51" xfId="5" applyFont="1" applyFill="1" applyBorder="1" applyAlignment="1">
      <alignment horizontal="center" vertical="center"/>
    </xf>
    <xf numFmtId="0" fontId="21" fillId="4" borderId="54" xfId="5" applyFont="1" applyFill="1" applyBorder="1" applyAlignment="1">
      <alignment horizontal="center" vertical="center"/>
    </xf>
    <xf numFmtId="0" fontId="21" fillId="4" borderId="60" xfId="5" applyFont="1" applyFill="1" applyBorder="1" applyAlignment="1">
      <alignment horizontal="center" vertical="center"/>
    </xf>
    <xf numFmtId="0" fontId="21" fillId="4" borderId="26" xfId="5" applyFont="1" applyFill="1" applyBorder="1" applyAlignment="1">
      <alignment horizontal="center" vertical="center"/>
    </xf>
    <xf numFmtId="0" fontId="21" fillId="4" borderId="33" xfId="5" applyFont="1" applyFill="1" applyBorder="1" applyAlignment="1">
      <alignment horizontal="center" vertical="center"/>
    </xf>
    <xf numFmtId="0" fontId="21" fillId="4" borderId="53" xfId="5" applyFont="1" applyFill="1" applyBorder="1" applyAlignment="1">
      <alignment horizontal="center" vertical="center"/>
    </xf>
    <xf numFmtId="0" fontId="21" fillId="4" borderId="55" xfId="5" applyFont="1" applyFill="1" applyBorder="1" applyAlignment="1">
      <alignment horizontal="center" vertical="center"/>
    </xf>
    <xf numFmtId="0" fontId="21" fillId="4" borderId="32" xfId="5" applyFont="1" applyFill="1" applyBorder="1" applyAlignment="1">
      <alignment horizontal="center" vertical="center"/>
    </xf>
    <xf numFmtId="0" fontId="21" fillId="4" borderId="40" xfId="5" applyFont="1" applyFill="1" applyBorder="1" applyAlignment="1">
      <alignment horizontal="center" vertical="center"/>
    </xf>
    <xf numFmtId="0" fontId="18" fillId="2" borderId="0" xfId="5" applyFont="1" applyFill="1" applyAlignment="1">
      <alignment horizontal="center" vertical="center" wrapText="1"/>
    </xf>
    <xf numFmtId="0" fontId="13" fillId="3" borderId="34" xfId="6" applyFont="1" applyFill="1" applyBorder="1" applyAlignment="1">
      <alignment horizontal="center" vertical="center" shrinkToFit="1"/>
    </xf>
    <xf numFmtId="0" fontId="13" fillId="3" borderId="35" xfId="6" applyFont="1" applyFill="1" applyBorder="1" applyAlignment="1">
      <alignment horizontal="center" vertical="center" shrinkToFit="1"/>
    </xf>
    <xf numFmtId="0" fontId="13" fillId="3" borderId="36" xfId="6" applyFont="1" applyFill="1" applyBorder="1" applyAlignment="1">
      <alignment horizontal="center" vertical="center" shrinkToFit="1"/>
    </xf>
    <xf numFmtId="0" fontId="13" fillId="3" borderId="32" xfId="6" applyFont="1" applyFill="1" applyBorder="1" applyAlignment="1">
      <alignment horizontal="center" vertical="center" shrinkToFit="1"/>
    </xf>
    <xf numFmtId="0" fontId="13" fillId="3" borderId="26" xfId="6" applyFont="1" applyFill="1" applyBorder="1" applyAlignment="1">
      <alignment horizontal="center" vertical="center" shrinkToFit="1"/>
    </xf>
    <xf numFmtId="0" fontId="13" fillId="3" borderId="33" xfId="6" applyFont="1" applyFill="1" applyBorder="1" applyAlignment="1">
      <alignment horizontal="center" vertical="center" shrinkToFit="1"/>
    </xf>
    <xf numFmtId="0" fontId="19" fillId="3" borderId="48" xfId="6" applyFont="1" applyFill="1" applyBorder="1" applyAlignment="1">
      <alignment horizontal="center" vertical="center" shrinkToFit="1"/>
    </xf>
    <xf numFmtId="0" fontId="19" fillId="3" borderId="0" xfId="6" applyFont="1" applyFill="1" applyAlignment="1">
      <alignment horizontal="center" vertical="center" shrinkToFit="1"/>
    </xf>
    <xf numFmtId="0" fontId="19" fillId="3" borderId="56" xfId="6" applyFont="1" applyFill="1" applyBorder="1" applyAlignment="1">
      <alignment horizontal="center" vertical="center" shrinkToFit="1"/>
    </xf>
    <xf numFmtId="0" fontId="19" fillId="3" borderId="45" xfId="6" applyFont="1" applyFill="1" applyBorder="1" applyAlignment="1">
      <alignment horizontal="center" vertical="center" shrinkToFit="1"/>
    </xf>
    <xf numFmtId="0" fontId="19" fillId="3" borderId="0" xfId="6" applyFont="1" applyFill="1" applyAlignment="1">
      <alignment horizontal="left" vertical="center" shrinkToFit="1"/>
    </xf>
    <xf numFmtId="0" fontId="19" fillId="3" borderId="59" xfId="6" applyFont="1" applyFill="1" applyBorder="1" applyAlignment="1">
      <alignment horizontal="left" vertical="center" shrinkToFit="1"/>
    </xf>
    <xf numFmtId="0" fontId="19" fillId="3" borderId="45" xfId="6" applyFont="1" applyFill="1" applyBorder="1" applyAlignment="1">
      <alignment horizontal="left" vertical="center" shrinkToFit="1"/>
    </xf>
    <xf numFmtId="0" fontId="19" fillId="3" borderId="47" xfId="6" applyFont="1" applyFill="1" applyBorder="1" applyAlignment="1">
      <alignment horizontal="left" vertical="center" shrinkToFit="1"/>
    </xf>
    <xf numFmtId="0" fontId="13" fillId="3" borderId="51" xfId="6" applyFont="1" applyFill="1" applyBorder="1" applyAlignment="1">
      <alignment horizontal="center" vertical="center"/>
    </xf>
    <xf numFmtId="0" fontId="13" fillId="3" borderId="61" xfId="6" applyFont="1" applyFill="1" applyBorder="1" applyAlignment="1">
      <alignment horizontal="left" vertical="center"/>
    </xf>
    <xf numFmtId="0" fontId="13" fillId="3" borderId="35" xfId="6" applyFont="1" applyFill="1" applyBorder="1" applyAlignment="1">
      <alignment horizontal="left" vertical="center"/>
    </xf>
    <xf numFmtId="0" fontId="19" fillId="2" borderId="61" xfId="6" applyFont="1" applyFill="1" applyBorder="1" applyAlignment="1">
      <alignment horizontal="left" vertical="center" shrinkToFit="1"/>
    </xf>
    <xf numFmtId="0" fontId="19" fillId="2" borderId="35" xfId="6" applyFont="1" applyFill="1" applyBorder="1" applyAlignment="1">
      <alignment horizontal="left" vertical="center" shrinkToFit="1"/>
    </xf>
    <xf numFmtId="0" fontId="19" fillId="2" borderId="50" xfId="6" applyFont="1" applyFill="1" applyBorder="1" applyAlignment="1">
      <alignment horizontal="left" vertical="center" shrinkToFit="1"/>
    </xf>
    <xf numFmtId="0" fontId="19" fillId="2" borderId="48" xfId="6" applyFont="1" applyFill="1" applyBorder="1" applyAlignment="1">
      <alignment horizontal="left" vertical="center" shrinkToFit="1"/>
    </xf>
    <xf numFmtId="0" fontId="19" fillId="2" borderId="0" xfId="6" applyFont="1" applyFill="1" applyAlignment="1">
      <alignment horizontal="left" vertical="center" shrinkToFit="1"/>
    </xf>
    <xf numFmtId="0" fontId="19" fillId="2" borderId="59" xfId="6" applyFont="1" applyFill="1" applyBorder="1" applyAlignment="1">
      <alignment horizontal="left" vertical="center" shrinkToFit="1"/>
    </xf>
    <xf numFmtId="0" fontId="22" fillId="2" borderId="48" xfId="6" applyFont="1" applyFill="1" applyBorder="1" applyAlignment="1">
      <alignment horizontal="center" vertical="center" shrinkToFit="1"/>
    </xf>
    <xf numFmtId="0" fontId="22" fillId="2" borderId="0" xfId="6" applyFont="1" applyFill="1" applyAlignment="1">
      <alignment horizontal="center" vertical="center" shrinkToFit="1"/>
    </xf>
    <xf numFmtId="0" fontId="22" fillId="2" borderId="59" xfId="6" applyFont="1" applyFill="1" applyBorder="1" applyAlignment="1">
      <alignment horizontal="center" vertical="center" shrinkToFit="1"/>
    </xf>
    <xf numFmtId="0" fontId="33" fillId="3" borderId="0" xfId="6" applyFont="1" applyFill="1" applyAlignment="1">
      <alignment horizontal="center" vertical="center" shrinkToFit="1"/>
    </xf>
    <xf numFmtId="0" fontId="33" fillId="3" borderId="59" xfId="6" applyFont="1" applyFill="1" applyBorder="1" applyAlignment="1">
      <alignment horizontal="center" vertical="center" shrinkToFit="1"/>
    </xf>
    <xf numFmtId="0" fontId="21" fillId="2" borderId="61" xfId="6" applyFont="1" applyFill="1" applyBorder="1" applyAlignment="1">
      <alignment horizontal="left" vertical="center" shrinkToFit="1"/>
    </xf>
    <xf numFmtId="0" fontId="21" fillId="2" borderId="35" xfId="6" applyFont="1" applyFill="1" applyBorder="1" applyAlignment="1">
      <alignment horizontal="left" vertical="center" shrinkToFit="1"/>
    </xf>
    <xf numFmtId="0" fontId="21" fillId="2" borderId="50" xfId="6" applyFont="1" applyFill="1" applyBorder="1" applyAlignment="1">
      <alignment horizontal="left" vertical="center" shrinkToFit="1"/>
    </xf>
    <xf numFmtId="0" fontId="21" fillId="2" borderId="60" xfId="6" applyFont="1" applyFill="1" applyBorder="1" applyAlignment="1">
      <alignment horizontal="left" vertical="center" shrinkToFit="1"/>
    </xf>
    <xf numFmtId="0" fontId="21" fillId="2" borderId="26" xfId="6" applyFont="1" applyFill="1" applyBorder="1" applyAlignment="1">
      <alignment horizontal="left" vertical="center" shrinkToFit="1"/>
    </xf>
    <xf numFmtId="0" fontId="21" fillId="2" borderId="40" xfId="6" applyFont="1" applyFill="1" applyBorder="1" applyAlignment="1">
      <alignment horizontal="left" vertical="center" shrinkToFit="1"/>
    </xf>
    <xf numFmtId="49" fontId="23" fillId="7" borderId="0" xfId="3" applyNumberFormat="1" applyFont="1" applyFill="1" applyAlignment="1">
      <alignment vertical="center" wrapText="1"/>
    </xf>
    <xf numFmtId="0" fontId="20" fillId="5" borderId="0" xfId="0" applyFont="1" applyFill="1" applyAlignment="1">
      <alignment vertical="center"/>
    </xf>
    <xf numFmtId="0" fontId="17" fillId="3" borderId="61" xfId="6" applyFont="1" applyFill="1" applyBorder="1" applyAlignment="1">
      <alignment horizontal="center" vertical="center" wrapText="1" shrinkToFit="1"/>
    </xf>
    <xf numFmtId="0" fontId="17" fillId="3" borderId="35" xfId="6" applyFont="1" applyFill="1" applyBorder="1" applyAlignment="1">
      <alignment horizontal="center" vertical="center" wrapText="1" shrinkToFit="1"/>
    </xf>
    <xf numFmtId="0" fontId="17" fillId="3" borderId="50" xfId="6" applyFont="1" applyFill="1" applyBorder="1" applyAlignment="1">
      <alignment horizontal="center" vertical="center" wrapText="1" shrinkToFit="1"/>
    </xf>
    <xf numFmtId="0" fontId="17" fillId="3" borderId="48" xfId="6" applyFont="1" applyFill="1" applyBorder="1" applyAlignment="1">
      <alignment horizontal="center" vertical="center" wrapText="1" shrinkToFit="1"/>
    </xf>
    <xf numFmtId="0" fontId="17" fillId="3" borderId="0" xfId="6" applyFont="1" applyFill="1" applyAlignment="1">
      <alignment horizontal="center" vertical="center" wrapText="1" shrinkToFit="1"/>
    </xf>
    <xf numFmtId="0" fontId="17" fillId="3" borderId="59" xfId="6" applyFont="1" applyFill="1" applyBorder="1" applyAlignment="1">
      <alignment horizontal="center" vertical="center" wrapText="1" shrinkToFit="1"/>
    </xf>
    <xf numFmtId="0" fontId="17" fillId="3" borderId="60" xfId="6" applyFont="1" applyFill="1" applyBorder="1" applyAlignment="1">
      <alignment horizontal="center" vertical="center" wrapText="1" shrinkToFit="1"/>
    </xf>
    <xf numFmtId="0" fontId="17" fillId="3" borderId="26" xfId="6" applyFont="1" applyFill="1" applyBorder="1" applyAlignment="1">
      <alignment horizontal="center" vertical="center" wrapText="1" shrinkToFit="1"/>
    </xf>
    <xf numFmtId="0" fontId="17" fillId="3" borderId="40" xfId="6" applyFont="1" applyFill="1" applyBorder="1" applyAlignment="1">
      <alignment horizontal="center" vertical="center" wrapText="1" shrinkToFit="1"/>
    </xf>
    <xf numFmtId="0" fontId="20" fillId="3" borderId="52" xfId="6" applyFont="1" applyFill="1" applyBorder="1" applyAlignment="1">
      <alignment horizontal="center" vertical="center"/>
    </xf>
    <xf numFmtId="0" fontId="20" fillId="3" borderId="51" xfId="6" applyFont="1" applyFill="1" applyBorder="1" applyAlignment="1">
      <alignment horizontal="center" vertical="center"/>
    </xf>
    <xf numFmtId="0" fontId="20" fillId="3" borderId="48" xfId="6" applyFont="1" applyFill="1" applyBorder="1" applyAlignment="1">
      <alignment horizontal="center" vertical="center"/>
    </xf>
    <xf numFmtId="0" fontId="20" fillId="3" borderId="0" xfId="6" applyFont="1" applyFill="1" applyAlignment="1">
      <alignment horizontal="center" vertical="center"/>
    </xf>
    <xf numFmtId="0" fontId="20" fillId="3" borderId="60" xfId="6" applyFont="1" applyFill="1" applyBorder="1" applyAlignment="1">
      <alignment horizontal="center" vertical="center"/>
    </xf>
    <xf numFmtId="0" fontId="20" fillId="3" borderId="26" xfId="6" applyFont="1" applyFill="1" applyBorder="1" applyAlignment="1">
      <alignment horizontal="center" vertical="center"/>
    </xf>
    <xf numFmtId="0" fontId="21" fillId="3" borderId="51" xfId="6" applyFont="1" applyFill="1" applyBorder="1" applyAlignment="1">
      <alignment horizontal="center" vertical="center" shrinkToFit="1"/>
    </xf>
    <xf numFmtId="0" fontId="21" fillId="3" borderId="0" xfId="6" applyFont="1" applyFill="1" applyAlignment="1">
      <alignment horizontal="center" vertical="center" shrinkToFit="1"/>
    </xf>
    <xf numFmtId="0" fontId="21" fillId="3" borderId="26" xfId="6" applyFont="1" applyFill="1" applyBorder="1" applyAlignment="1">
      <alignment horizontal="center" vertical="center" shrinkToFit="1"/>
    </xf>
    <xf numFmtId="0" fontId="22" fillId="3" borderId="51" xfId="6" applyFont="1" applyFill="1" applyBorder="1" applyAlignment="1">
      <alignment horizontal="center" vertical="center"/>
    </xf>
    <xf numFmtId="0" fontId="22" fillId="3" borderId="0" xfId="6" applyFont="1" applyFill="1" applyAlignment="1">
      <alignment horizontal="center" vertical="center"/>
    </xf>
    <xf numFmtId="0" fontId="22" fillId="3" borderId="26" xfId="6" applyFont="1" applyFill="1" applyBorder="1" applyAlignment="1">
      <alignment horizontal="center" vertical="center"/>
    </xf>
    <xf numFmtId="0" fontId="21" fillId="3" borderId="51" xfId="6" applyFont="1" applyFill="1" applyBorder="1" applyAlignment="1">
      <alignment horizontal="center" vertical="center"/>
    </xf>
    <xf numFmtId="0" fontId="21" fillId="3" borderId="0" xfId="6" applyFont="1" applyFill="1" applyAlignment="1">
      <alignment horizontal="center" vertical="center"/>
    </xf>
    <xf numFmtId="0" fontId="21" fillId="3" borderId="26" xfId="6" applyFont="1" applyFill="1" applyBorder="1" applyAlignment="1">
      <alignment horizontal="center" vertical="center"/>
    </xf>
    <xf numFmtId="0" fontId="21" fillId="3" borderId="55" xfId="6" applyFont="1" applyFill="1" applyBorder="1" applyAlignment="1">
      <alignment horizontal="center" vertical="center"/>
    </xf>
    <xf numFmtId="0" fontId="21" fillId="3" borderId="59" xfId="6" applyFont="1" applyFill="1" applyBorder="1" applyAlignment="1">
      <alignment horizontal="center" vertical="center"/>
    </xf>
    <xf numFmtId="0" fontId="21" fillId="3" borderId="40" xfId="6" applyFont="1" applyFill="1" applyBorder="1" applyAlignment="1">
      <alignment horizontal="center" vertical="center"/>
    </xf>
    <xf numFmtId="0" fontId="13" fillId="3" borderId="55" xfId="6" applyFont="1" applyFill="1" applyBorder="1" applyAlignment="1">
      <alignment horizontal="center" vertical="center"/>
    </xf>
    <xf numFmtId="0" fontId="13" fillId="3" borderId="59" xfId="6" applyFont="1" applyFill="1" applyBorder="1" applyAlignment="1">
      <alignment horizontal="center" vertical="center"/>
    </xf>
    <xf numFmtId="0" fontId="13" fillId="12" borderId="0" xfId="5" applyFont="1" applyFill="1" applyAlignment="1">
      <alignment horizontal="center" vertical="center"/>
    </xf>
    <xf numFmtId="0" fontId="32" fillId="0" borderId="0" xfId="5" applyFont="1" applyAlignment="1">
      <alignment horizontal="left" vertical="center"/>
    </xf>
    <xf numFmtId="0" fontId="13" fillId="3" borderId="59" xfId="5" applyFont="1" applyFill="1" applyBorder="1" applyAlignment="1">
      <alignment horizontal="center" vertical="center"/>
    </xf>
    <xf numFmtId="0" fontId="13" fillId="3" borderId="47" xfId="5" applyFont="1" applyFill="1" applyBorder="1" applyAlignment="1">
      <alignment horizontal="center" vertical="center"/>
    </xf>
    <xf numFmtId="0" fontId="23" fillId="7" borderId="0" xfId="3" applyFont="1" applyFill="1" applyAlignment="1">
      <alignment vertical="center" wrapText="1"/>
    </xf>
    <xf numFmtId="0" fontId="32" fillId="3" borderId="0" xfId="5" applyFont="1" applyFill="1" applyAlignment="1">
      <alignment horizontal="left" vertical="center" shrinkToFit="1"/>
    </xf>
    <xf numFmtId="0" fontId="13" fillId="3" borderId="53" xfId="5" applyFont="1" applyFill="1" applyBorder="1" applyAlignment="1">
      <alignment horizontal="center" vertical="center"/>
    </xf>
    <xf numFmtId="0" fontId="13" fillId="3" borderId="55" xfId="5" applyFont="1" applyFill="1" applyBorder="1" applyAlignment="1">
      <alignment horizontal="center" vertical="center"/>
    </xf>
    <xf numFmtId="0" fontId="13" fillId="3" borderId="32" xfId="5" applyFont="1" applyFill="1" applyBorder="1" applyAlignment="1">
      <alignment horizontal="center" vertical="center"/>
    </xf>
    <xf numFmtId="0" fontId="13" fillId="3" borderId="40" xfId="5" applyFont="1" applyFill="1" applyBorder="1" applyAlignment="1">
      <alignment horizontal="center" vertical="center"/>
    </xf>
    <xf numFmtId="0" fontId="29" fillId="5" borderId="0" xfId="0" applyFont="1" applyFill="1" applyAlignment="1">
      <alignment horizontal="right" vertical="center"/>
    </xf>
    <xf numFmtId="49" fontId="29" fillId="6" borderId="0" xfId="0" applyNumberFormat="1" applyFont="1" applyFill="1" applyAlignment="1">
      <alignment vertical="center"/>
    </xf>
    <xf numFmtId="0" fontId="33" fillId="3" borderId="61" xfId="5" applyFont="1" applyFill="1" applyBorder="1" applyAlignment="1">
      <alignment horizontal="center" vertical="center" shrinkToFit="1"/>
    </xf>
    <xf numFmtId="0" fontId="33" fillId="3" borderId="35" xfId="5" applyFont="1" applyFill="1" applyBorder="1" applyAlignment="1">
      <alignment horizontal="center" vertical="center" shrinkToFit="1"/>
    </xf>
    <xf numFmtId="0" fontId="33" fillId="3" borderId="36" xfId="5" applyFont="1" applyFill="1" applyBorder="1" applyAlignment="1">
      <alignment horizontal="center" vertical="center" shrinkToFit="1"/>
    </xf>
    <xf numFmtId="0" fontId="33" fillId="3" borderId="48" xfId="5" applyFont="1" applyFill="1" applyBorder="1" applyAlignment="1">
      <alignment horizontal="center" vertical="center" shrinkToFit="1"/>
    </xf>
    <xf numFmtId="0" fontId="33" fillId="3" borderId="0" xfId="5" applyFont="1" applyFill="1" applyAlignment="1">
      <alignment horizontal="center" vertical="center" shrinkToFit="1"/>
    </xf>
    <xf numFmtId="0" fontId="33" fillId="3" borderId="37" xfId="5" applyFont="1" applyFill="1" applyBorder="1" applyAlignment="1">
      <alignment horizontal="center" vertical="center" shrinkToFit="1"/>
    </xf>
    <xf numFmtId="0" fontId="33" fillId="3" borderId="56" xfId="5" applyFont="1" applyFill="1" applyBorder="1" applyAlignment="1">
      <alignment horizontal="center" vertical="center" shrinkToFit="1"/>
    </xf>
    <xf numFmtId="0" fontId="33" fillId="3" borderId="45" xfId="5" applyFont="1" applyFill="1" applyBorder="1" applyAlignment="1">
      <alignment horizontal="center" vertical="center" shrinkToFit="1"/>
    </xf>
    <xf numFmtId="0" fontId="33" fillId="3" borderId="46" xfId="5" applyFont="1" applyFill="1" applyBorder="1" applyAlignment="1">
      <alignment horizontal="center" vertical="center" shrinkToFit="1"/>
    </xf>
    <xf numFmtId="0" fontId="33" fillId="3" borderId="34" xfId="5" applyFont="1" applyFill="1" applyBorder="1" applyAlignment="1">
      <alignment horizontal="center" vertical="center" shrinkToFit="1"/>
    </xf>
    <xf numFmtId="0" fontId="33" fillId="3" borderId="58" xfId="5" applyFont="1" applyFill="1" applyBorder="1" applyAlignment="1">
      <alignment horizontal="center" vertical="center" shrinkToFit="1"/>
    </xf>
    <xf numFmtId="0" fontId="33" fillId="3" borderId="57" xfId="5" applyFont="1" applyFill="1" applyBorder="1" applyAlignment="1">
      <alignment horizontal="center" vertical="center" shrinkToFit="1"/>
    </xf>
    <xf numFmtId="0" fontId="33" fillId="3" borderId="50" xfId="5" applyFont="1" applyFill="1" applyBorder="1" applyAlignment="1">
      <alignment horizontal="center" vertical="center" shrinkToFit="1"/>
    </xf>
    <xf numFmtId="0" fontId="33" fillId="3" borderId="59" xfId="5" applyFont="1" applyFill="1" applyBorder="1" applyAlignment="1">
      <alignment horizontal="center" vertical="center" shrinkToFit="1"/>
    </xf>
    <xf numFmtId="0" fontId="33" fillId="3" borderId="47" xfId="5" applyFont="1" applyFill="1" applyBorder="1" applyAlignment="1">
      <alignment horizontal="center" vertical="center" shrinkToFit="1"/>
    </xf>
    <xf numFmtId="0" fontId="20" fillId="5" borderId="0" xfId="0" applyFont="1" applyFill="1" applyAlignment="1">
      <alignment horizontal="left" vertical="center"/>
    </xf>
    <xf numFmtId="0" fontId="13" fillId="3" borderId="45" xfId="6" applyFont="1" applyFill="1" applyBorder="1" applyAlignment="1">
      <alignment horizontal="center" vertical="center"/>
    </xf>
    <xf numFmtId="0" fontId="34" fillId="0" borderId="0" xfId="5" applyFont="1" applyAlignment="1">
      <alignment horizontal="left" vertical="top"/>
    </xf>
    <xf numFmtId="0" fontId="29" fillId="3" borderId="2" xfId="6" applyFont="1" applyFill="1" applyBorder="1" applyAlignment="1">
      <alignment horizontal="center" vertical="center" wrapText="1" shrinkToFit="1"/>
    </xf>
    <xf numFmtId="0" fontId="29" fillId="3" borderId="3" xfId="6" applyFont="1" applyFill="1" applyBorder="1" applyAlignment="1">
      <alignment horizontal="center" vertical="center" wrapText="1" shrinkToFit="1"/>
    </xf>
    <xf numFmtId="0" fontId="29" fillId="3" borderId="73" xfId="6" applyFont="1" applyFill="1" applyBorder="1" applyAlignment="1">
      <alignment horizontal="center" vertical="center" wrapText="1" shrinkToFit="1"/>
    </xf>
    <xf numFmtId="0" fontId="29" fillId="3" borderId="5" xfId="6" applyFont="1" applyFill="1" applyBorder="1" applyAlignment="1">
      <alignment horizontal="center" vertical="center" wrapText="1" shrinkToFit="1"/>
    </xf>
    <xf numFmtId="0" fontId="29" fillId="3" borderId="0" xfId="6" applyFont="1" applyFill="1" applyAlignment="1">
      <alignment horizontal="center" vertical="center" wrapText="1" shrinkToFit="1"/>
    </xf>
    <xf numFmtId="0" fontId="29" fillId="3" borderId="25" xfId="6" applyFont="1" applyFill="1" applyBorder="1" applyAlignment="1">
      <alignment horizontal="center" vertical="center" wrapText="1" shrinkToFit="1"/>
    </xf>
    <xf numFmtId="0" fontId="29" fillId="3" borderId="8" xfId="6" applyFont="1" applyFill="1" applyBorder="1" applyAlignment="1">
      <alignment horizontal="center" vertical="center" wrapText="1" shrinkToFit="1"/>
    </xf>
    <xf numFmtId="0" fontId="29" fillId="3" borderId="6" xfId="6" applyFont="1" applyFill="1" applyBorder="1" applyAlignment="1">
      <alignment horizontal="center" vertical="center" wrapText="1" shrinkToFit="1"/>
    </xf>
    <xf numFmtId="0" fontId="29" fillId="3" borderId="74" xfId="6" applyFont="1" applyFill="1" applyBorder="1" applyAlignment="1">
      <alignment horizontal="center" vertical="center" wrapText="1" shrinkToFit="1"/>
    </xf>
    <xf numFmtId="0" fontId="27" fillId="3" borderId="3" xfId="5" applyFont="1" applyFill="1" applyBorder="1" applyAlignment="1">
      <alignment horizontal="center" vertical="center"/>
    </xf>
    <xf numFmtId="0" fontId="27" fillId="3" borderId="4" xfId="5" applyFont="1" applyFill="1" applyBorder="1" applyAlignment="1">
      <alignment horizontal="center" vertical="center"/>
    </xf>
    <xf numFmtId="0" fontId="27" fillId="3" borderId="0" xfId="5" applyFont="1" applyFill="1" applyAlignment="1">
      <alignment horizontal="center" vertical="center"/>
    </xf>
    <xf numFmtId="0" fontId="27" fillId="3" borderId="1" xfId="5" applyFont="1" applyFill="1" applyBorder="1" applyAlignment="1">
      <alignment horizontal="center" vertical="center"/>
    </xf>
    <xf numFmtId="0" fontId="27" fillId="3" borderId="6" xfId="5" applyFont="1" applyFill="1" applyBorder="1" applyAlignment="1">
      <alignment horizontal="center" vertical="center"/>
    </xf>
    <xf numFmtId="0" fontId="27" fillId="3" borderId="7" xfId="5" applyFont="1" applyFill="1" applyBorder="1" applyAlignment="1">
      <alignment horizontal="center" vertical="center"/>
    </xf>
    <xf numFmtId="0" fontId="13" fillId="4" borderId="52" xfId="5" applyFont="1" applyFill="1" applyBorder="1" applyAlignment="1">
      <alignment horizontal="center" vertical="center" textRotation="255" shrinkToFit="1"/>
    </xf>
    <xf numFmtId="0" fontId="13" fillId="4" borderId="54" xfId="5" applyFont="1" applyFill="1" applyBorder="1" applyAlignment="1">
      <alignment horizontal="center" vertical="center" textRotation="255" shrinkToFit="1"/>
    </xf>
    <xf numFmtId="0" fontId="13" fillId="4" borderId="48" xfId="5" applyFont="1" applyFill="1" applyBorder="1" applyAlignment="1">
      <alignment horizontal="center" vertical="center" textRotation="255" shrinkToFit="1"/>
    </xf>
    <xf numFmtId="0" fontId="13" fillId="4" borderId="37" xfId="5" applyFont="1" applyFill="1" applyBorder="1" applyAlignment="1">
      <alignment horizontal="center" vertical="center" textRotation="255" shrinkToFit="1"/>
    </xf>
    <xf numFmtId="0" fontId="13" fillId="4" borderId="56" xfId="5" applyFont="1" applyFill="1" applyBorder="1" applyAlignment="1">
      <alignment horizontal="center" vertical="center" textRotation="255" shrinkToFit="1"/>
    </xf>
    <xf numFmtId="0" fontId="13" fillId="4" borderId="46" xfId="5" applyFont="1" applyFill="1" applyBorder="1" applyAlignment="1">
      <alignment horizontal="center" vertical="center" textRotation="255" shrinkToFit="1"/>
    </xf>
    <xf numFmtId="0" fontId="27" fillId="3" borderId="52" xfId="5" applyFont="1" applyFill="1" applyBorder="1" applyAlignment="1">
      <alignment horizontal="center" vertical="center" shrinkToFit="1"/>
    </xf>
    <xf numFmtId="0" fontId="27" fillId="3" borderId="51" xfId="5" applyFont="1" applyFill="1" applyBorder="1" applyAlignment="1">
      <alignment horizontal="center" vertical="center" shrinkToFit="1"/>
    </xf>
    <xf numFmtId="0" fontId="27" fillId="3" borderId="55" xfId="5" applyFont="1" applyFill="1" applyBorder="1" applyAlignment="1">
      <alignment horizontal="center" vertical="center" shrinkToFit="1"/>
    </xf>
    <xf numFmtId="0" fontId="27" fillId="3" borderId="56" xfId="5" applyFont="1" applyFill="1" applyBorder="1" applyAlignment="1">
      <alignment horizontal="center" vertical="center" shrinkToFit="1"/>
    </xf>
    <xf numFmtId="0" fontId="27" fillId="3" borderId="45" xfId="5" applyFont="1" applyFill="1" applyBorder="1" applyAlignment="1">
      <alignment horizontal="center" vertical="center" shrinkToFit="1"/>
    </xf>
    <xf numFmtId="0" fontId="27" fillId="3" borderId="47" xfId="5" applyFont="1" applyFill="1" applyBorder="1" applyAlignment="1">
      <alignment horizontal="center" vertical="center" shrinkToFit="1"/>
    </xf>
    <xf numFmtId="0" fontId="13" fillId="3" borderId="52" xfId="5" applyFont="1" applyFill="1" applyBorder="1" applyAlignment="1">
      <alignment horizontal="center" vertical="center"/>
    </xf>
    <xf numFmtId="0" fontId="13" fillId="3" borderId="51" xfId="5" applyFont="1" applyFill="1" applyBorder="1" applyAlignment="1">
      <alignment horizontal="center" vertical="center"/>
    </xf>
    <xf numFmtId="0" fontId="13" fillId="3" borderId="54" xfId="5" applyFont="1" applyFill="1" applyBorder="1" applyAlignment="1">
      <alignment horizontal="center" vertical="center"/>
    </xf>
    <xf numFmtId="0" fontId="13" fillId="3" borderId="60" xfId="5" applyFont="1" applyFill="1" applyBorder="1" applyAlignment="1">
      <alignment horizontal="center" vertical="center"/>
    </xf>
    <xf numFmtId="0" fontId="13" fillId="3" borderId="26" xfId="5" applyFont="1" applyFill="1" applyBorder="1" applyAlignment="1">
      <alignment horizontal="center" vertical="center"/>
    </xf>
    <xf numFmtId="0" fontId="13" fillId="3" borderId="33" xfId="5" applyFont="1" applyFill="1" applyBorder="1" applyAlignment="1">
      <alignment horizontal="center" vertical="center"/>
    </xf>
  </cellXfs>
  <cellStyles count="42">
    <cellStyle name="パーセント 2" xfId="23"/>
    <cellStyle name="パーセント 2 2" xfId="41"/>
    <cellStyle name="パーセント 3" xfId="19"/>
    <cellStyle name="桁区切り" xfId="1" builtinId="6"/>
    <cellStyle name="桁区切り 2" xfId="17"/>
    <cellStyle name="桁区切り 2 2" xfId="7"/>
    <cellStyle name="桁区切り 2 2 2" xfId="26"/>
    <cellStyle name="桁区切り 2 3" xfId="8"/>
    <cellStyle name="桁区切り 3" xfId="9"/>
    <cellStyle name="桁区切り 4" xfId="27"/>
    <cellStyle name="桁区切り 4 2" xfId="30"/>
    <cellStyle name="桁区切り 5" xfId="29"/>
    <cellStyle name="桁区切り 6" xfId="13"/>
    <cellStyle name="出力 2" xfId="25"/>
    <cellStyle name="標準" xfId="0" builtinId="0"/>
    <cellStyle name="標準 2" xfId="10"/>
    <cellStyle name="標準 2 2" xfId="14"/>
    <cellStyle name="標準 2 2 2" xfId="5"/>
    <cellStyle name="標準 3" xfId="11"/>
    <cellStyle name="標準 3 2" xfId="18"/>
    <cellStyle name="標準 3 2 2" xfId="28"/>
    <cellStyle name="標準 3 3" xfId="31"/>
    <cellStyle name="標準 3 3 2" xfId="32"/>
    <cellStyle name="標準 3 4" xfId="37"/>
    <cellStyle name="標準 3 5" xfId="33"/>
    <cellStyle name="標準 3 6" xfId="15"/>
    <cellStyle name="標準 4" xfId="16"/>
    <cellStyle name="標準 5" xfId="20"/>
    <cellStyle name="標準 5 2" xfId="38"/>
    <cellStyle name="標準 5 3" xfId="34"/>
    <cellStyle name="標準 6" xfId="21"/>
    <cellStyle name="標準 6 2" xfId="39"/>
    <cellStyle name="標準 6 3" xfId="35"/>
    <cellStyle name="標準 7" xfId="22"/>
    <cellStyle name="標準 8" xfId="24"/>
    <cellStyle name="標準 8 2" xfId="40"/>
    <cellStyle name="標準 8 3" xfId="36"/>
    <cellStyle name="標準 9" xfId="12"/>
    <cellStyle name="標準_１6年歳暮案内文・・・・・" xfId="2"/>
    <cellStyle name="標準_18歳暮案内文" xfId="3"/>
    <cellStyle name="標準_フォーマット" xfId="4"/>
    <cellStyle name="標準_一般申込書ベース" xfId="6"/>
  </cellStyles>
  <dxfs count="0"/>
  <tableStyles count="0" defaultTableStyle="TableStyleMedium2" defaultPivotStyle="PivotStyleLight16"/>
  <colors>
    <mruColors>
      <color rgb="FF00FF00"/>
      <color rgb="FFCCFF99"/>
      <color rgb="FFF79646"/>
      <color rgb="FFCC99FF"/>
      <color rgb="FFFF00FF"/>
      <color rgb="FF00B0F0"/>
      <color rgb="FFB4C6E7"/>
      <color rgb="FF99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74</xdr:col>
      <xdr:colOff>116123</xdr:colOff>
      <xdr:row>138</xdr:row>
      <xdr:rowOff>63954</xdr:rowOff>
    </xdr:from>
    <xdr:to>
      <xdr:col>78</xdr:col>
      <xdr:colOff>29037</xdr:colOff>
      <xdr:row>140</xdr:row>
      <xdr:rowOff>97972</xdr:rowOff>
    </xdr:to>
    <xdr:sp macro="" textlink="">
      <xdr:nvSpPr>
        <xdr:cNvPr id="2" name="AutoShape 2">
          <a:extLst>
            <a:ext uri="{FF2B5EF4-FFF2-40B4-BE49-F238E27FC236}">
              <a16:creationId xmlns:a16="http://schemas.microsoft.com/office/drawing/2014/main" xmlns="" id="{DFF5E257-DD37-4C93-86A3-4C38AC3835A7}"/>
            </a:ext>
          </a:extLst>
        </xdr:cNvPr>
        <xdr:cNvSpPr>
          <a:spLocks noChangeArrowheads="1"/>
        </xdr:cNvSpPr>
      </xdr:nvSpPr>
      <xdr:spPr bwMode="auto">
        <a:xfrm>
          <a:off x="10688873" y="19809279"/>
          <a:ext cx="484414" cy="300718"/>
        </a:xfrm>
        <a:prstGeom prst="rightArrow">
          <a:avLst>
            <a:gd name="adj1" fmla="val 50000"/>
            <a:gd name="adj2" fmla="val 50000"/>
          </a:avLst>
        </a:prstGeom>
        <a:solidFill>
          <a:srgbClr val="FFFFFF"/>
        </a:solidFill>
        <a:ln w="9525">
          <a:solidFill>
            <a:srgbClr val="000000"/>
          </a:solidFill>
          <a:miter lim="800000"/>
          <a:headEnd/>
          <a:tailEnd/>
        </a:ln>
      </xdr:spPr>
    </xdr:sp>
    <xdr:clientData/>
  </xdr:twoCellAnchor>
  <xdr:twoCellAnchor>
    <xdr:from>
      <xdr:col>18</xdr:col>
      <xdr:colOff>24943</xdr:colOff>
      <xdr:row>0</xdr:row>
      <xdr:rowOff>0</xdr:rowOff>
    </xdr:from>
    <xdr:to>
      <xdr:col>19</xdr:col>
      <xdr:colOff>40820</xdr:colOff>
      <xdr:row>1</xdr:row>
      <xdr:rowOff>135165</xdr:rowOff>
    </xdr:to>
    <xdr:sp macro="" textlink="">
      <xdr:nvSpPr>
        <xdr:cNvPr id="3" name="上矢印 3">
          <a:extLst>
            <a:ext uri="{FF2B5EF4-FFF2-40B4-BE49-F238E27FC236}">
              <a16:creationId xmlns:a16="http://schemas.microsoft.com/office/drawing/2014/main" xmlns="" id="{7D6A4670-B0F5-4DFC-BE56-2126F442EC8F}"/>
            </a:ext>
          </a:extLst>
        </xdr:cNvPr>
        <xdr:cNvSpPr/>
      </xdr:nvSpPr>
      <xdr:spPr>
        <a:xfrm>
          <a:off x="2596693" y="0"/>
          <a:ext cx="158752" cy="268515"/>
        </a:xfrm>
        <a:prstGeom prst="upArrow">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10</xdr:col>
      <xdr:colOff>63503</xdr:colOff>
      <xdr:row>0</xdr:row>
      <xdr:rowOff>0</xdr:rowOff>
    </xdr:from>
    <xdr:to>
      <xdr:col>11</xdr:col>
      <xdr:colOff>86636</xdr:colOff>
      <xdr:row>1</xdr:row>
      <xdr:rowOff>135165</xdr:rowOff>
    </xdr:to>
    <xdr:sp macro="" textlink="">
      <xdr:nvSpPr>
        <xdr:cNvPr id="4" name="上矢印 4">
          <a:extLst>
            <a:ext uri="{FF2B5EF4-FFF2-40B4-BE49-F238E27FC236}">
              <a16:creationId xmlns:a16="http://schemas.microsoft.com/office/drawing/2014/main" xmlns="" id="{D03A8C21-252A-4AFD-A24F-12625CF7D164}"/>
            </a:ext>
          </a:extLst>
        </xdr:cNvPr>
        <xdr:cNvSpPr/>
      </xdr:nvSpPr>
      <xdr:spPr>
        <a:xfrm>
          <a:off x="1492253" y="0"/>
          <a:ext cx="166008" cy="268515"/>
        </a:xfrm>
        <a:prstGeom prst="upArrow">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73</xdr:col>
      <xdr:colOff>18143</xdr:colOff>
      <xdr:row>5</xdr:row>
      <xdr:rowOff>45357</xdr:rowOff>
    </xdr:from>
    <xdr:to>
      <xdr:col>76</xdr:col>
      <xdr:colOff>72571</xdr:colOff>
      <xdr:row>5</xdr:row>
      <xdr:rowOff>45357</xdr:rowOff>
    </xdr:to>
    <xdr:cxnSp macro="">
      <xdr:nvCxnSpPr>
        <xdr:cNvPr id="5" name="直線コネクタ 4">
          <a:extLst>
            <a:ext uri="{FF2B5EF4-FFF2-40B4-BE49-F238E27FC236}">
              <a16:creationId xmlns:a16="http://schemas.microsoft.com/office/drawing/2014/main" xmlns="" id="{22F0EBA4-278B-4D17-BC4B-25496E4DF323}"/>
            </a:ext>
          </a:extLst>
        </xdr:cNvPr>
        <xdr:cNvCxnSpPr/>
      </xdr:nvCxnSpPr>
      <xdr:spPr>
        <a:xfrm>
          <a:off x="10448018" y="740682"/>
          <a:ext cx="483053"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632;&#28193;&#36794;&#12467;&#12540;&#12473;\&#26087;PC\&#26087;PC\&#9632;&#28193;&#36794;&#12304;&#20013;&#22830;&#21942;&#26989;&#25152;&#12305;\Desktop\&#9632;&#28193;&#36794;\&#9632;&#28193;&#36794;&#65288;&#29305;&#36009;&#65289;\&#9632;10&#12467;&#12540;&#12473;&#65288;&#29305;&#36009;&#65289;\&#9632;&#20316;&#25104;&#12501;&#12457;&#12540;&#12510;&#12483;&#12488;\2025&#24180;&#27507;&#26286;\25&#27507;&#26286;&#20316;&#25104;&#12501;&#12457;&#12540;&#12510;&#12483;&#12488;_(10)%20(&#26368;&#260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さわらない"/>
      <sheetName val="新申込書（計算書付FAXなし）"/>
      <sheetName val="新申込書（計算書付FAX変更）"/>
      <sheetName val="新申込書（FAXなし）"/>
      <sheetName val="新申込書（FAX変更）"/>
      <sheetName val="書（通常）"/>
      <sheetName val="新申込書（通常）"/>
      <sheetName val="作成用リスト"/>
      <sheetName val="一般FAX（通常+自家用）★新基本ﾊﾟﾀｰﾝ"/>
      <sheetName val="一般FAX（通常）★新基本ﾊﾟﾀｰﾝ"/>
      <sheetName val="一般FAX（基本版のみ）★新基本ﾊﾟﾀｰﾝ"/>
      <sheetName val="一般FAX（合体版のみ）★新基本ﾊﾟﾀｰﾝ"/>
      <sheetName val="一般FAX（問合２段+自家用）★新基本ﾊﾟﾀｰﾝ"/>
      <sheetName val="一般FAX（問合２段）★新基本ﾊﾟﾀｰﾝ"/>
      <sheetName val="【変動】_一般FAX（通常+自家用）"/>
      <sheetName val="【変動】_一般FAX（通常）"/>
      <sheetName val="【変動】_一般FAX（1円切捨）"/>
      <sheetName val="【変動】_一般FAX（基本版のみ）"/>
      <sheetName val="【変動】_一般FAX（合体版のみ）"/>
      <sheetName val="【変動】_一般FAX（問合２段+自家用）"/>
      <sheetName val="【変動】_一般FAX（問合２段）"/>
      <sheetName val="事前_企業名なし990"/>
      <sheetName val="事前・一般FAXなし（通常+自家用）★新基本ﾊﾟﾀｰﾝ"/>
      <sheetName val="事前・一般FAXなし（通常）★新基本ﾊﾟﾀｰﾝ"/>
      <sheetName val="事前・一般FAXなし（基本版のみ）★新基本ﾊﾟﾀｰﾝ"/>
      <sheetName val="事前・一般FAXなし（合体版のみ）★新基本ﾊﾟﾀｰﾝ"/>
      <sheetName val="事前・一般FAXなし（問合２段+自家用）基本ﾊﾟﾀｰﾝ"/>
      <sheetName val="事前・一般FAXなし（問合２段）★新基本ﾊﾟﾀｰﾝ"/>
      <sheetName val="【変動】_事前・一般FAXなし（通常+自家用）"/>
      <sheetName val="【変動】_事前・一般FAXなし（通常）"/>
      <sheetName val="【変動】_事前・一般FAXなし（1円切捨）"/>
      <sheetName val="【変動】_事前・一般FAXなし（基本版のみ）"/>
      <sheetName val="【変動】_事前・一般FAXなし（合体版のみ）"/>
      <sheetName val="【変動】_事前・一般FAXなし（問合２段+自家用）"/>
      <sheetName val="【変動】_事前・一般FAXなし（問合２段）"/>
    </sheetNames>
    <sheetDataSet>
      <sheetData sheetId="0"/>
      <sheetData sheetId="1"/>
      <sheetData sheetId="2"/>
      <sheetData sheetId="3"/>
      <sheetData sheetId="4"/>
      <sheetData sheetId="5"/>
      <sheetData sheetId="6"/>
      <sheetData sheetId="7">
        <row r="3">
          <cell r="A3" t="str">
            <v>0555</v>
          </cell>
          <cell r="B3" t="str">
            <v>10-0555-0</v>
          </cell>
          <cell r="D3" t="str">
            <v>10</v>
          </cell>
          <cell r="E3" t="str">
            <v>渡辺</v>
          </cell>
          <cell r="F3" t="str">
            <v>0555-0</v>
          </cell>
          <cell r="G3" t="str">
            <v>株式会社三恵</v>
          </cell>
          <cell r="H3">
            <v>2</v>
          </cell>
          <cell r="I3" t="str">
            <v>○</v>
          </cell>
          <cell r="J3" t="str">
            <v>○</v>
          </cell>
          <cell r="K3" t="str">
            <v>ﾌｫｰﾏｯﾄ</v>
          </cell>
          <cell r="L3" t="str">
            <v>通常+自家用★</v>
          </cell>
          <cell r="M3" t="str">
            <v>ﾌｫｰﾏｯﾄ</v>
          </cell>
          <cell r="N3" t="str">
            <v>通常+自家用★</v>
          </cell>
          <cell r="O3" t="str">
            <v>変更しない</v>
          </cell>
          <cell r="P3" t="str">
            <v>変更しない</v>
          </cell>
          <cell r="Q3" t="str">
            <v>変更しない</v>
          </cell>
          <cell r="R3" t="str">
            <v/>
          </cell>
          <cell r="S3" t="str">
            <v>ﾌｫｰﾏｯﾄ</v>
          </cell>
          <cell r="T3" t="str">
            <v>通常★</v>
          </cell>
          <cell r="U3" t="str">
            <v>ﾌｫｰﾏｯﾄ</v>
          </cell>
          <cell r="V3" t="str">
            <v>通常★</v>
          </cell>
          <cell r="W3" t="str">
            <v>ﾌｫｰﾏｯﾄ</v>
          </cell>
          <cell r="X3" t="str">
            <v>通常</v>
          </cell>
          <cell r="Y3" t="str">
            <v>お客様各位</v>
          </cell>
          <cell r="Z3" t="str">
            <v/>
          </cell>
          <cell r="AA3" t="str">
            <v/>
          </cell>
          <cell r="AB3" t="str">
            <v>丸大食品株式会社</v>
          </cell>
          <cell r="AC3" t="str">
            <v>裏面</v>
          </cell>
          <cell r="AD3" t="str">
            <v>○</v>
          </cell>
          <cell r="AE3" t="str">
            <v>郵送又はFAXにて</v>
          </cell>
          <cell r="AF3" t="str">
            <v>○</v>
          </cell>
          <cell r="AG3" t="str">
            <v>○</v>
          </cell>
          <cell r="AH3" t="str">
            <v>○</v>
          </cell>
          <cell r="AI3" t="str">
            <v>○</v>
          </cell>
          <cell r="AJ3" t="str">
            <v>○</v>
          </cell>
          <cell r="AK3" t="str">
            <v/>
          </cell>
          <cell r="AL3" t="str">
            <v/>
          </cell>
          <cell r="AM3" t="str">
            <v/>
          </cell>
          <cell r="AO3">
            <v>30</v>
          </cell>
          <cell r="AP3">
            <v>20</v>
          </cell>
          <cell r="AQ3">
            <v>990</v>
          </cell>
          <cell r="AR3" t="str">
            <v>しない</v>
          </cell>
          <cell r="AS3">
            <v>6</v>
          </cell>
          <cell r="AT3">
            <v>11</v>
          </cell>
          <cell r="AU3" t="str">
            <v>株式会社三恵</v>
          </cell>
          <cell r="AV3" t="str">
            <v/>
          </cell>
          <cell r="AW3" t="str">
            <v/>
          </cell>
          <cell r="AX3" t="str">
            <v/>
          </cell>
        </row>
        <row r="4">
          <cell r="A4" t="str">
            <v>0601</v>
          </cell>
          <cell r="B4" t="str">
            <v>10-0601-0</v>
          </cell>
          <cell r="D4" t="str">
            <v>10</v>
          </cell>
          <cell r="E4" t="str">
            <v>渡辺</v>
          </cell>
          <cell r="F4" t="str">
            <v>0601-0</v>
          </cell>
          <cell r="G4" t="str">
            <v>ＴＢＬＳ　東京</v>
          </cell>
          <cell r="H4">
            <v>240</v>
          </cell>
          <cell r="I4" t="str">
            <v>×</v>
          </cell>
          <cell r="J4" t="str">
            <v>×</v>
          </cell>
          <cell r="K4" t="str">
            <v>＠**</v>
          </cell>
          <cell r="L4" t="str">
            <v/>
          </cell>
          <cell r="M4" t="str">
            <v>＠**</v>
          </cell>
          <cell r="O4" t="str">
            <v/>
          </cell>
          <cell r="P4" t="str">
            <v/>
          </cell>
          <cell r="Q4" t="str">
            <v/>
          </cell>
          <cell r="R4" t="str">
            <v/>
          </cell>
          <cell r="S4" t="str">
            <v>＠</v>
          </cell>
          <cell r="T4" t="str">
            <v/>
          </cell>
          <cell r="U4" t="str">
            <v>＠</v>
          </cell>
          <cell r="V4" t="str">
            <v/>
          </cell>
          <cell r="W4" t="str">
            <v>＠</v>
          </cell>
          <cell r="X4" t="str">
            <v/>
          </cell>
          <cell r="Y4" t="str">
            <v>お客様各位</v>
          </cell>
          <cell r="AA4" t="str">
            <v>東芝ビジネス＆ライフサービス㈱</v>
          </cell>
          <cell r="AB4" t="str">
            <v>丸大食品株式会社</v>
          </cell>
          <cell r="AC4" t="str">
            <v/>
          </cell>
          <cell r="AD4" t="str">
            <v/>
          </cell>
          <cell r="AE4" t="str">
            <v/>
          </cell>
          <cell r="AF4" t="str">
            <v/>
          </cell>
          <cell r="AG4" t="str">
            <v/>
          </cell>
          <cell r="AH4" t="str">
            <v>○</v>
          </cell>
          <cell r="AI4" t="str">
            <v>○</v>
          </cell>
          <cell r="AJ4" t="str">
            <v>○</v>
          </cell>
          <cell r="AK4" t="str">
            <v>○</v>
          </cell>
          <cell r="AL4" t="str">
            <v>○</v>
          </cell>
          <cell r="AM4" t="str">
            <v>○</v>
          </cell>
          <cell r="AO4" t="str">
            <v>30%+660</v>
          </cell>
          <cell r="AQ4" t="str">
            <v>無料</v>
          </cell>
          <cell r="AR4" t="str">
            <v>しない</v>
          </cell>
          <cell r="AS4">
            <v>6</v>
          </cell>
          <cell r="AT4" t="str">
            <v/>
          </cell>
          <cell r="AU4" t="str">
            <v/>
          </cell>
          <cell r="AV4" t="str">
            <v/>
          </cell>
          <cell r="AW4" t="str">
            <v/>
          </cell>
          <cell r="AX4" t="str">
            <v/>
          </cell>
        </row>
        <row r="5">
          <cell r="A5" t="str">
            <v>0601-1</v>
          </cell>
          <cell r="B5" t="str">
            <v>10-0601-1</v>
          </cell>
          <cell r="D5" t="str">
            <v>10</v>
          </cell>
          <cell r="E5" t="str">
            <v>渡辺</v>
          </cell>
          <cell r="F5" t="str">
            <v>0601-1</v>
          </cell>
          <cell r="G5" t="str">
            <v>東芝個人</v>
          </cell>
          <cell r="H5">
            <v>0</v>
          </cell>
          <cell r="I5" t="str">
            <v>×</v>
          </cell>
          <cell r="J5" t="str">
            <v>×</v>
          </cell>
          <cell r="K5" t="str">
            <v>＠</v>
          </cell>
          <cell r="L5" t="str">
            <v>送料込</v>
          </cell>
          <cell r="M5" t="str">
            <v>＠</v>
          </cell>
          <cell r="N5" t="str">
            <v/>
          </cell>
          <cell r="O5" t="str">
            <v/>
          </cell>
          <cell r="P5" t="str">
            <v/>
          </cell>
          <cell r="Q5" t="str">
            <v/>
          </cell>
          <cell r="R5" t="str">
            <v>×</v>
          </cell>
          <cell r="S5" t="str">
            <v/>
          </cell>
          <cell r="T5" t="str">
            <v>送料込</v>
          </cell>
          <cell r="U5" t="str">
            <v/>
          </cell>
          <cell r="V5" t="str">
            <v>送料込</v>
          </cell>
          <cell r="W5" t="str">
            <v/>
          </cell>
          <cell r="X5" t="str">
            <v/>
          </cell>
          <cell r="Y5" t="str">
            <v>お客様各位</v>
          </cell>
          <cell r="AA5" t="str">
            <v>東芝ビジネス＆ライフサービス㈱</v>
          </cell>
          <cell r="AB5" t="str">
            <v>丸大食品株式会社</v>
          </cell>
          <cell r="AC5" t="str">
            <v/>
          </cell>
          <cell r="AD5" t="str">
            <v/>
          </cell>
          <cell r="AE5" t="str">
            <v/>
          </cell>
          <cell r="AF5" t="str">
            <v/>
          </cell>
          <cell r="AG5" t="str">
            <v>○</v>
          </cell>
          <cell r="AH5" t="str">
            <v>○</v>
          </cell>
          <cell r="AI5" t="str">
            <v>○</v>
          </cell>
          <cell r="AJ5" t="str">
            <v>○</v>
          </cell>
          <cell r="AK5" t="str">
            <v>○</v>
          </cell>
          <cell r="AL5" t="str">
            <v>○</v>
          </cell>
          <cell r="AM5" t="str">
            <v>○</v>
          </cell>
          <cell r="AO5" t="str">
            <v>30％+660</v>
          </cell>
          <cell r="AQ5" t="str">
            <v>無料</v>
          </cell>
          <cell r="AR5" t="str">
            <v>しない</v>
          </cell>
          <cell r="AS5">
            <v>6</v>
          </cell>
          <cell r="AT5" t="str">
            <v/>
          </cell>
          <cell r="AU5" t="str">
            <v/>
          </cell>
          <cell r="AV5" t="str">
            <v/>
          </cell>
          <cell r="AW5" t="str">
            <v/>
          </cell>
          <cell r="AX5" t="str">
            <v/>
          </cell>
        </row>
        <row r="6">
          <cell r="A6" t="str">
            <v>0638</v>
          </cell>
          <cell r="B6" t="str">
            <v>10-0638-0</v>
          </cell>
          <cell r="D6" t="str">
            <v>10</v>
          </cell>
          <cell r="E6" t="str">
            <v>渡辺</v>
          </cell>
          <cell r="F6" t="str">
            <v>0638-0</v>
          </cell>
          <cell r="G6" t="str">
            <v>ＤＭ・３０・　６８０</v>
          </cell>
          <cell r="H6">
            <v>11</v>
          </cell>
          <cell r="I6" t="str">
            <v>○</v>
          </cell>
          <cell r="J6" t="str">
            <v>○</v>
          </cell>
          <cell r="K6" t="str">
            <v>ﾌｫｰﾏｯﾄ</v>
          </cell>
          <cell r="L6" t="str">
            <v>企業名なし(990)</v>
          </cell>
          <cell r="M6" t="str">
            <v>ﾌｫｰﾏｯﾄ</v>
          </cell>
          <cell r="N6" t="str">
            <v>企業名なし(990)</v>
          </cell>
          <cell r="O6" t="str">
            <v/>
          </cell>
          <cell r="P6" t="str">
            <v/>
          </cell>
          <cell r="Q6" t="str">
            <v/>
          </cell>
          <cell r="R6" t="str">
            <v>×</v>
          </cell>
          <cell r="S6" t="str">
            <v>ﾌｫｰﾏｯﾄ</v>
          </cell>
          <cell r="T6" t="str">
            <v>通常★</v>
          </cell>
          <cell r="U6" t="str">
            <v/>
          </cell>
          <cell r="V6" t="str">
            <v>通常★</v>
          </cell>
          <cell r="W6" t="str">
            <v>ﾌｫｰﾏｯﾄ</v>
          </cell>
          <cell r="X6" t="str">
            <v>通常</v>
          </cell>
          <cell r="Y6" t="str">
            <v>お客様各位</v>
          </cell>
          <cell r="AA6" t="str">
            <v/>
          </cell>
          <cell r="AB6" t="str">
            <v>丸大食品株式会社</v>
          </cell>
          <cell r="AC6" t="str">
            <v>裏面</v>
          </cell>
          <cell r="AD6" t="str">
            <v>○</v>
          </cell>
          <cell r="AE6" t="str">
            <v>FAX又は郵送にて</v>
          </cell>
          <cell r="AF6" t="str">
            <v>○</v>
          </cell>
          <cell r="AG6" t="str">
            <v>〇</v>
          </cell>
          <cell r="AH6" t="str">
            <v>○</v>
          </cell>
          <cell r="AI6" t="str">
            <v>○</v>
          </cell>
          <cell r="AJ6" t="str">
            <v>○</v>
          </cell>
          <cell r="AK6" t="str">
            <v>○</v>
          </cell>
          <cell r="AL6" t="str">
            <v>○</v>
          </cell>
          <cell r="AM6" t="str">
            <v>○</v>
          </cell>
          <cell r="AO6">
            <v>30</v>
          </cell>
          <cell r="AP6">
            <v>20</v>
          </cell>
          <cell r="AQ6">
            <v>990</v>
          </cell>
          <cell r="AR6" t="str">
            <v>しない</v>
          </cell>
          <cell r="AS6">
            <v>6</v>
          </cell>
          <cell r="AT6">
            <v>11</v>
          </cell>
          <cell r="AU6" t="str">
            <v/>
          </cell>
          <cell r="AV6" t="str">
            <v/>
          </cell>
          <cell r="AW6" t="str">
            <v/>
          </cell>
          <cell r="AX6" t="str">
            <v/>
          </cell>
        </row>
        <row r="7">
          <cell r="A7" t="str">
            <v>0639</v>
          </cell>
          <cell r="B7" t="str">
            <v>10-0639-0</v>
          </cell>
          <cell r="D7" t="str">
            <v>10</v>
          </cell>
          <cell r="E7" t="str">
            <v>渡辺</v>
          </cell>
          <cell r="F7" t="str">
            <v>0639-0</v>
          </cell>
          <cell r="G7" t="str">
            <v>蠏</v>
          </cell>
          <cell r="H7">
            <v>2</v>
          </cell>
          <cell r="I7" t="str">
            <v>○</v>
          </cell>
          <cell r="J7" t="str">
            <v>○</v>
          </cell>
          <cell r="K7" t="str">
            <v>ﾌｫｰﾏｯﾄ</v>
          </cell>
          <cell r="L7" t="str">
            <v>通常★</v>
          </cell>
          <cell r="M7" t="str">
            <v>ﾌｫｰﾏｯﾄ</v>
          </cell>
          <cell r="N7" t="str">
            <v>通常★</v>
          </cell>
          <cell r="O7" t="str">
            <v/>
          </cell>
          <cell r="Q7" t="str">
            <v/>
          </cell>
          <cell r="R7" t="str">
            <v>×</v>
          </cell>
          <cell r="S7" t="str">
            <v>ﾌｫｰﾏｯﾄ</v>
          </cell>
          <cell r="T7" t="str">
            <v>通常★</v>
          </cell>
          <cell r="U7" t="str">
            <v>ﾌｫｰﾏｯﾄ</v>
          </cell>
          <cell r="V7" t="str">
            <v>通常★</v>
          </cell>
          <cell r="W7" t="str">
            <v>ﾌｫｰﾏｯﾄ</v>
          </cell>
          <cell r="X7" t="str">
            <v>通常</v>
          </cell>
          <cell r="Y7" t="str">
            <v>お客様各位</v>
          </cell>
          <cell r="AA7" t="str">
            <v/>
          </cell>
          <cell r="AB7" t="str">
            <v>丸大食品株式会社</v>
          </cell>
          <cell r="AC7" t="str">
            <v>裏面</v>
          </cell>
          <cell r="AD7" t="str">
            <v>○</v>
          </cell>
          <cell r="AE7" t="str">
            <v>郵送又はFAXにて</v>
          </cell>
          <cell r="AF7" t="str">
            <v>○</v>
          </cell>
          <cell r="AG7" t="str">
            <v>○</v>
          </cell>
          <cell r="AH7" t="str">
            <v>○</v>
          </cell>
          <cell r="AI7" t="str">
            <v>○</v>
          </cell>
          <cell r="AJ7" t="str">
            <v>○</v>
          </cell>
          <cell r="AK7" t="str">
            <v>〇</v>
          </cell>
          <cell r="AL7" t="str">
            <v>〇</v>
          </cell>
          <cell r="AM7" t="str">
            <v>〇</v>
          </cell>
          <cell r="AO7">
            <v>30</v>
          </cell>
          <cell r="AP7">
            <v>20</v>
          </cell>
          <cell r="AQ7">
            <v>990</v>
          </cell>
          <cell r="AR7" t="str">
            <v>しない</v>
          </cell>
          <cell r="AS7">
            <v>6</v>
          </cell>
          <cell r="AT7">
            <v>11</v>
          </cell>
          <cell r="AU7" t="str">
            <v/>
          </cell>
          <cell r="AV7" t="str">
            <v/>
          </cell>
          <cell r="AW7" t="str">
            <v/>
          </cell>
          <cell r="AX7" t="str">
            <v/>
          </cell>
        </row>
        <row r="8">
          <cell r="A8" t="str">
            <v>0656</v>
          </cell>
          <cell r="B8" t="str">
            <v>10-0656-0</v>
          </cell>
          <cell r="D8" t="str">
            <v>10</v>
          </cell>
          <cell r="E8" t="str">
            <v>渡辺</v>
          </cell>
          <cell r="F8" t="str">
            <v>0656-0</v>
          </cell>
          <cell r="G8" t="str">
            <v>ＪＵ神奈川</v>
          </cell>
          <cell r="H8">
            <v>0</v>
          </cell>
          <cell r="I8" t="str">
            <v>○</v>
          </cell>
          <cell r="J8" t="str">
            <v>○</v>
          </cell>
          <cell r="K8" t="str">
            <v>ﾌｫｰﾏｯﾄ</v>
          </cell>
          <cell r="L8" t="str">
            <v>通常★</v>
          </cell>
          <cell r="M8" t="str">
            <v>ﾌｫｰﾏｯﾄ</v>
          </cell>
          <cell r="N8" t="str">
            <v>通常★</v>
          </cell>
          <cell r="O8" t="str">
            <v/>
          </cell>
          <cell r="P8" t="str">
            <v/>
          </cell>
          <cell r="Q8" t="str">
            <v/>
          </cell>
          <cell r="R8" t="str">
            <v>×</v>
          </cell>
          <cell r="S8" t="str">
            <v>ﾌｫｰﾏｯﾄ</v>
          </cell>
          <cell r="T8" t="str">
            <v>通常★</v>
          </cell>
          <cell r="U8" t="str">
            <v>ﾌｫｰﾏｯﾄ</v>
          </cell>
          <cell r="V8" t="str">
            <v>通常★</v>
          </cell>
          <cell r="W8" t="str">
            <v>ﾌｫｰﾏｯﾄ</v>
          </cell>
          <cell r="X8" t="str">
            <v/>
          </cell>
          <cell r="Y8" t="str">
            <v>お客様各位</v>
          </cell>
          <cell r="AA8" t="str">
            <v/>
          </cell>
          <cell r="AB8" t="str">
            <v>神奈川県中古自動車販売商工組合</v>
          </cell>
          <cell r="AC8" t="str">
            <v>裏面</v>
          </cell>
          <cell r="AD8" t="str">
            <v>○</v>
          </cell>
          <cell r="AE8" t="str">
            <v>郵送又はFAX</v>
          </cell>
          <cell r="AF8" t="str">
            <v>○</v>
          </cell>
          <cell r="AG8" t="str">
            <v>○</v>
          </cell>
          <cell r="AH8" t="str">
            <v>○</v>
          </cell>
          <cell r="AI8" t="str">
            <v>○</v>
          </cell>
          <cell r="AJ8" t="str">
            <v>○</v>
          </cell>
          <cell r="AK8" t="str">
            <v>○</v>
          </cell>
          <cell r="AL8" t="str">
            <v>○</v>
          </cell>
          <cell r="AM8" t="str">
            <v>○</v>
          </cell>
          <cell r="AO8">
            <v>30</v>
          </cell>
          <cell r="AP8">
            <v>20</v>
          </cell>
          <cell r="AQ8">
            <v>990</v>
          </cell>
          <cell r="AR8" t="str">
            <v>しない</v>
          </cell>
          <cell r="AS8">
            <v>6</v>
          </cell>
          <cell r="AT8">
            <v>11</v>
          </cell>
          <cell r="AU8" t="str">
            <v>神奈川県中古自動車　　販売商工組合</v>
          </cell>
          <cell r="AV8" t="str">
            <v>14</v>
          </cell>
          <cell r="AW8" t="str">
            <v/>
          </cell>
          <cell r="AX8" t="str">
            <v/>
          </cell>
        </row>
        <row r="9">
          <cell r="A9" t="str">
            <v>0661</v>
          </cell>
          <cell r="B9" t="str">
            <v>10-0661-0</v>
          </cell>
          <cell r="D9" t="str">
            <v>10</v>
          </cell>
          <cell r="E9" t="str">
            <v>渡辺</v>
          </cell>
          <cell r="F9" t="str">
            <v>0661-0</v>
          </cell>
          <cell r="G9" t="str">
            <v>富士通ゼネラルグループ（株）清和会</v>
          </cell>
          <cell r="H9">
            <v>3</v>
          </cell>
          <cell r="I9" t="str">
            <v>○</v>
          </cell>
          <cell r="J9" t="str">
            <v>○</v>
          </cell>
          <cell r="K9" t="str">
            <v>ﾌｫｰﾏｯﾄ</v>
          </cell>
          <cell r="L9" t="str">
            <v>【変動】通常</v>
          </cell>
          <cell r="M9" t="str">
            <v>ﾌｫｰﾏｯﾄ</v>
          </cell>
          <cell r="N9" t="str">
            <v>【変動】通常</v>
          </cell>
          <cell r="P9" t="str">
            <v/>
          </cell>
          <cell r="Q9" t="str">
            <v/>
          </cell>
          <cell r="R9" t="str">
            <v/>
          </cell>
          <cell r="S9" t="str">
            <v>ﾌｫｰﾏｯﾄ</v>
          </cell>
          <cell r="T9" t="str">
            <v>【変動】通常</v>
          </cell>
          <cell r="U9" t="str">
            <v>ﾌｫｰﾏｯﾄ</v>
          </cell>
          <cell r="V9" t="str">
            <v>【変動】通常</v>
          </cell>
          <cell r="W9" t="str">
            <v>ﾌｫｰﾏｯﾄ</v>
          </cell>
          <cell r="X9" t="str">
            <v>通常</v>
          </cell>
          <cell r="Y9" t="str">
            <v>お客様各位</v>
          </cell>
          <cell r="AA9" t="str">
            <v/>
          </cell>
          <cell r="AB9" t="str">
            <v>（株）清和会</v>
          </cell>
          <cell r="AC9" t="str">
            <v>裏面</v>
          </cell>
          <cell r="AD9" t="str">
            <v>○</v>
          </cell>
          <cell r="AE9" t="str">
            <v>FAX又は郵送にて</v>
          </cell>
          <cell r="AF9" t="str">
            <v>○</v>
          </cell>
          <cell r="AG9" t="str">
            <v>○</v>
          </cell>
          <cell r="AH9" t="str">
            <v>○</v>
          </cell>
          <cell r="AI9" t="str">
            <v>○</v>
          </cell>
          <cell r="AJ9" t="str">
            <v>○</v>
          </cell>
          <cell r="AK9" t="str">
            <v>○</v>
          </cell>
          <cell r="AL9" t="str">
            <v>○</v>
          </cell>
          <cell r="AM9" t="str">
            <v>○</v>
          </cell>
          <cell r="AO9">
            <v>30</v>
          </cell>
          <cell r="AP9">
            <v>20</v>
          </cell>
          <cell r="AQ9">
            <v>990</v>
          </cell>
          <cell r="AR9" t="str">
            <v>しない</v>
          </cell>
          <cell r="AS9">
            <v>6</v>
          </cell>
          <cell r="AT9">
            <v>11</v>
          </cell>
          <cell r="AU9" t="str">
            <v>（株）清和会</v>
          </cell>
          <cell r="AV9" t="str">
            <v>18</v>
          </cell>
          <cell r="AW9" t="str">
            <v>部署名</v>
          </cell>
          <cell r="AX9" t="str">
            <v>内線番号</v>
          </cell>
        </row>
        <row r="10">
          <cell r="A10" t="str">
            <v>0663</v>
          </cell>
          <cell r="B10" t="str">
            <v>10-0663-0</v>
          </cell>
          <cell r="D10" t="str">
            <v>10</v>
          </cell>
          <cell r="E10" t="str">
            <v>渡辺</v>
          </cell>
          <cell r="F10" t="str">
            <v>0663-0</v>
          </cell>
          <cell r="G10" t="str">
            <v>横浜振興株式会社</v>
          </cell>
          <cell r="H10">
            <v>38</v>
          </cell>
          <cell r="I10" t="str">
            <v>○</v>
          </cell>
          <cell r="J10" t="str">
            <v>○</v>
          </cell>
          <cell r="K10" t="str">
            <v>ﾌｫｰﾏｯﾄ</v>
          </cell>
          <cell r="L10" t="str">
            <v>問合2段★</v>
          </cell>
          <cell r="M10" t="str">
            <v>ﾌｫｰﾏｯﾄ</v>
          </cell>
          <cell r="N10" t="str">
            <v>問合2段★</v>
          </cell>
          <cell r="O10" t="str">
            <v>変更しない</v>
          </cell>
          <cell r="P10" t="str">
            <v>変更しない</v>
          </cell>
          <cell r="Q10" t="str">
            <v>変更する</v>
          </cell>
          <cell r="R10" t="str">
            <v/>
          </cell>
          <cell r="S10" t="str">
            <v>ﾌｫｰﾏｯﾄ</v>
          </cell>
          <cell r="T10" t="str">
            <v>問合2段★</v>
          </cell>
          <cell r="U10" t="str">
            <v>ﾌｫｰﾏｯﾄ</v>
          </cell>
          <cell r="V10" t="str">
            <v>問合2段★</v>
          </cell>
          <cell r="W10" t="str">
            <v>ﾌｫｰﾏｯﾄ</v>
          </cell>
          <cell r="X10" t="str">
            <v>通常</v>
          </cell>
          <cell r="Y10" t="str">
            <v>お客様各位</v>
          </cell>
          <cell r="AA10" t="str">
            <v/>
          </cell>
          <cell r="AB10" t="str">
            <v>横浜振興株式会社</v>
          </cell>
          <cell r="AC10" t="str">
            <v>裏面</v>
          </cell>
          <cell r="AD10" t="str">
            <v>○</v>
          </cell>
          <cell r="AF10" t="str">
            <v>○</v>
          </cell>
          <cell r="AG10" t="str">
            <v>○</v>
          </cell>
          <cell r="AH10" t="str">
            <v>○</v>
          </cell>
          <cell r="AI10" t="str">
            <v>○</v>
          </cell>
          <cell r="AJ10" t="str">
            <v>横浜振興株式会社　商事広告部</v>
          </cell>
          <cell r="AK10" t="str">
            <v>竹井・角田</v>
          </cell>
          <cell r="AL10" t="str">
            <v>〒231-0006　神奈川県横浜市中区南仲通2丁目21番地１　　　　　</v>
          </cell>
          <cell r="AM10" t="str">
            <v>045-201-3705</v>
          </cell>
          <cell r="AO10">
            <v>30</v>
          </cell>
          <cell r="AP10">
            <v>20</v>
          </cell>
          <cell r="AQ10">
            <v>990</v>
          </cell>
          <cell r="AR10" t="str">
            <v>しない</v>
          </cell>
          <cell r="AS10">
            <v>6</v>
          </cell>
          <cell r="AT10">
            <v>11</v>
          </cell>
          <cell r="AU10" t="str">
            <v>横浜振興株式会社</v>
          </cell>
          <cell r="AV10" t="str">
            <v/>
          </cell>
          <cell r="AW10" t="str">
            <v/>
          </cell>
          <cell r="AX10" t="str">
            <v/>
          </cell>
        </row>
        <row r="11">
          <cell r="A11" t="str">
            <v>0668</v>
          </cell>
          <cell r="B11" t="str">
            <v>10-0668-0</v>
          </cell>
          <cell r="D11" t="str">
            <v>10</v>
          </cell>
          <cell r="E11" t="str">
            <v>渡辺</v>
          </cell>
          <cell r="F11" t="str">
            <v>0668-0</v>
          </cell>
          <cell r="G11" t="str">
            <v>神奈川自動車　整備商工組合</v>
          </cell>
          <cell r="H11">
            <v>1</v>
          </cell>
          <cell r="I11" t="str">
            <v>○</v>
          </cell>
          <cell r="J11" t="str">
            <v>○</v>
          </cell>
          <cell r="K11" t="str">
            <v>＠**</v>
          </cell>
          <cell r="L11" t="str">
            <v/>
          </cell>
          <cell r="M11" t="str">
            <v>＠**</v>
          </cell>
          <cell r="N11" t="str">
            <v/>
          </cell>
          <cell r="O11" t="str">
            <v/>
          </cell>
          <cell r="P11" t="str">
            <v/>
          </cell>
          <cell r="Q11" t="str">
            <v/>
          </cell>
          <cell r="R11" t="str">
            <v/>
          </cell>
          <cell r="S11" t="str">
            <v>＠</v>
          </cell>
          <cell r="T11" t="str">
            <v/>
          </cell>
          <cell r="U11" t="str">
            <v>＠</v>
          </cell>
          <cell r="V11" t="str">
            <v/>
          </cell>
          <cell r="W11" t="str">
            <v>＠</v>
          </cell>
          <cell r="X11" t="str">
            <v>通常</v>
          </cell>
          <cell r="Y11" t="str">
            <v>お客様各位</v>
          </cell>
          <cell r="AA11" t="str">
            <v/>
          </cell>
          <cell r="AB11" t="str">
            <v>神奈川県自動車整備商工組合</v>
          </cell>
          <cell r="AC11" t="str">
            <v>別紙</v>
          </cell>
          <cell r="AD11" t="str">
            <v/>
          </cell>
          <cell r="AE11" t="str">
            <v/>
          </cell>
          <cell r="AF11" t="str">
            <v/>
          </cell>
          <cell r="AG11" t="str">
            <v/>
          </cell>
          <cell r="AH11" t="str">
            <v>○</v>
          </cell>
          <cell r="AI11" t="str">
            <v>○</v>
          </cell>
          <cell r="AJ11" t="str">
            <v/>
          </cell>
          <cell r="AK11" t="str">
            <v/>
          </cell>
          <cell r="AL11" t="str">
            <v/>
          </cell>
          <cell r="AM11" t="str">
            <v/>
          </cell>
          <cell r="AO11">
            <v>30</v>
          </cell>
          <cell r="AP11">
            <v>20</v>
          </cell>
          <cell r="AQ11">
            <v>990</v>
          </cell>
          <cell r="AR11" t="str">
            <v>しない</v>
          </cell>
          <cell r="AS11">
            <v>6</v>
          </cell>
          <cell r="AT11">
            <v>11</v>
          </cell>
          <cell r="AU11" t="str">
            <v>神奈川自動車整備商工組合</v>
          </cell>
          <cell r="AV11" t="str">
            <v/>
          </cell>
          <cell r="AW11" t="str">
            <v>支部名</v>
          </cell>
          <cell r="AX11" t="str">
            <v>認証番号</v>
          </cell>
        </row>
        <row r="12">
          <cell r="A12" t="str">
            <v>0668-1</v>
          </cell>
          <cell r="B12" t="str">
            <v>10-0668-1</v>
          </cell>
          <cell r="D12" t="str">
            <v>10</v>
          </cell>
          <cell r="E12" t="str">
            <v>渡辺</v>
          </cell>
          <cell r="F12" t="str">
            <v>0668-1</v>
          </cell>
          <cell r="G12" t="str">
            <v>神奈川自動車　横浜事業所</v>
          </cell>
          <cell r="H12">
            <v>28</v>
          </cell>
          <cell r="I12" t="str">
            <v>○</v>
          </cell>
          <cell r="J12" t="str">
            <v>○</v>
          </cell>
          <cell r="K12" t="str">
            <v>＠*</v>
          </cell>
          <cell r="L12" t="str">
            <v/>
          </cell>
          <cell r="M12" t="str">
            <v>＠*</v>
          </cell>
          <cell r="N12" t="str">
            <v/>
          </cell>
          <cell r="O12" t="str">
            <v/>
          </cell>
          <cell r="P12" t="str">
            <v/>
          </cell>
          <cell r="Q12" t="str">
            <v/>
          </cell>
          <cell r="R12" t="str">
            <v/>
          </cell>
          <cell r="S12" t="str">
            <v>＠</v>
          </cell>
          <cell r="T12" t="str">
            <v/>
          </cell>
          <cell r="U12" t="str">
            <v>＠</v>
          </cell>
          <cell r="V12" t="str">
            <v/>
          </cell>
          <cell r="W12" t="str">
            <v>＠</v>
          </cell>
          <cell r="X12" t="str">
            <v>通常</v>
          </cell>
          <cell r="Y12" t="str">
            <v/>
          </cell>
          <cell r="AA12" t="str">
            <v/>
          </cell>
          <cell r="AB12" t="str">
            <v>神奈川県自動車整備商工組合</v>
          </cell>
          <cell r="AC12" t="str">
            <v>別紙</v>
          </cell>
          <cell r="AD12" t="str">
            <v/>
          </cell>
          <cell r="AE12" t="str">
            <v/>
          </cell>
          <cell r="AF12" t="str">
            <v/>
          </cell>
          <cell r="AG12" t="str">
            <v/>
          </cell>
          <cell r="AH12" t="str">
            <v>○</v>
          </cell>
          <cell r="AI12" t="str">
            <v>○</v>
          </cell>
          <cell r="AJ12" t="str">
            <v/>
          </cell>
          <cell r="AK12" t="str">
            <v/>
          </cell>
          <cell r="AL12" t="str">
            <v/>
          </cell>
          <cell r="AM12" t="str">
            <v/>
          </cell>
          <cell r="AO12">
            <v>30</v>
          </cell>
          <cell r="AP12">
            <v>20</v>
          </cell>
          <cell r="AQ12">
            <v>990</v>
          </cell>
          <cell r="AR12" t="str">
            <v>しない</v>
          </cell>
          <cell r="AS12">
            <v>6</v>
          </cell>
          <cell r="AT12">
            <v>11</v>
          </cell>
          <cell r="AU12" t="str">
            <v>神奈川自動車整備商工組合</v>
          </cell>
          <cell r="AV12" t="str">
            <v/>
          </cell>
          <cell r="AW12" t="str">
            <v>支部名</v>
          </cell>
          <cell r="AX12" t="str">
            <v>認証番号</v>
          </cell>
        </row>
        <row r="13">
          <cell r="A13" t="str">
            <v>0668-2</v>
          </cell>
          <cell r="B13" t="str">
            <v>10-0668-2</v>
          </cell>
          <cell r="D13" t="str">
            <v>10</v>
          </cell>
          <cell r="E13" t="str">
            <v>渡辺</v>
          </cell>
          <cell r="F13" t="str">
            <v>0668-2</v>
          </cell>
          <cell r="G13" t="str">
            <v>神奈川自動車　相模事業所</v>
          </cell>
          <cell r="H13">
            <v>10</v>
          </cell>
          <cell r="I13" t="str">
            <v>○</v>
          </cell>
          <cell r="J13" t="str">
            <v>○</v>
          </cell>
          <cell r="K13" t="str">
            <v>＠*</v>
          </cell>
          <cell r="L13" t="str">
            <v/>
          </cell>
          <cell r="M13" t="str">
            <v>＠*</v>
          </cell>
          <cell r="N13" t="str">
            <v/>
          </cell>
          <cell r="O13" t="str">
            <v/>
          </cell>
          <cell r="P13" t="str">
            <v/>
          </cell>
          <cell r="Q13" t="str">
            <v/>
          </cell>
          <cell r="R13" t="str">
            <v/>
          </cell>
          <cell r="S13" t="str">
            <v>＠</v>
          </cell>
          <cell r="T13" t="str">
            <v/>
          </cell>
          <cell r="U13" t="str">
            <v>＠</v>
          </cell>
          <cell r="V13" t="str">
            <v/>
          </cell>
          <cell r="W13" t="str">
            <v>＠</v>
          </cell>
          <cell r="X13" t="str">
            <v>通常</v>
          </cell>
          <cell r="Y13" t="str">
            <v/>
          </cell>
          <cell r="AA13" t="str">
            <v/>
          </cell>
          <cell r="AB13" t="str">
            <v>神奈川県自動車整備商工組合</v>
          </cell>
          <cell r="AC13" t="str">
            <v>別紙</v>
          </cell>
          <cell r="AD13" t="str">
            <v/>
          </cell>
          <cell r="AE13" t="str">
            <v/>
          </cell>
          <cell r="AF13" t="str">
            <v/>
          </cell>
          <cell r="AG13" t="str">
            <v/>
          </cell>
          <cell r="AH13" t="str">
            <v>○</v>
          </cell>
          <cell r="AI13" t="str">
            <v>○</v>
          </cell>
          <cell r="AJ13" t="str">
            <v/>
          </cell>
          <cell r="AK13" t="str">
            <v/>
          </cell>
          <cell r="AL13" t="str">
            <v/>
          </cell>
          <cell r="AM13" t="str">
            <v/>
          </cell>
          <cell r="AO13">
            <v>30</v>
          </cell>
          <cell r="AP13">
            <v>20</v>
          </cell>
          <cell r="AQ13">
            <v>990</v>
          </cell>
          <cell r="AR13" t="str">
            <v>しない</v>
          </cell>
          <cell r="AS13">
            <v>6</v>
          </cell>
          <cell r="AT13">
            <v>11</v>
          </cell>
          <cell r="AU13" t="str">
            <v>神奈川自動車整備商工組合</v>
          </cell>
          <cell r="AV13" t="str">
            <v/>
          </cell>
          <cell r="AW13" t="str">
            <v>支部名</v>
          </cell>
          <cell r="AX13" t="str">
            <v>認証番号</v>
          </cell>
        </row>
        <row r="14">
          <cell r="A14" t="str">
            <v>0668-3</v>
          </cell>
          <cell r="B14" t="str">
            <v>10-0668-3</v>
          </cell>
          <cell r="D14" t="str">
            <v>10</v>
          </cell>
          <cell r="E14" t="str">
            <v>渡辺</v>
          </cell>
          <cell r="F14" t="str">
            <v>0668-3</v>
          </cell>
          <cell r="G14" t="str">
            <v>神奈川自動車　湘南事業所</v>
          </cell>
          <cell r="H14">
            <v>24</v>
          </cell>
          <cell r="I14" t="str">
            <v>○</v>
          </cell>
          <cell r="J14" t="str">
            <v>○</v>
          </cell>
          <cell r="K14" t="str">
            <v>＠*</v>
          </cell>
          <cell r="L14" t="str">
            <v/>
          </cell>
          <cell r="M14" t="str">
            <v>＠*</v>
          </cell>
          <cell r="N14" t="str">
            <v/>
          </cell>
          <cell r="O14" t="str">
            <v/>
          </cell>
          <cell r="P14" t="str">
            <v/>
          </cell>
          <cell r="Q14" t="str">
            <v/>
          </cell>
          <cell r="R14" t="str">
            <v/>
          </cell>
          <cell r="S14" t="str">
            <v>＠</v>
          </cell>
          <cell r="T14" t="str">
            <v/>
          </cell>
          <cell r="U14" t="str">
            <v>＠</v>
          </cell>
          <cell r="V14" t="str">
            <v/>
          </cell>
          <cell r="W14" t="str">
            <v>＠</v>
          </cell>
          <cell r="X14" t="str">
            <v>通常</v>
          </cell>
          <cell r="Y14" t="str">
            <v/>
          </cell>
          <cell r="AA14" t="str">
            <v/>
          </cell>
          <cell r="AB14" t="str">
            <v>神奈川県自動車整備商工組合</v>
          </cell>
          <cell r="AC14" t="str">
            <v>別紙</v>
          </cell>
          <cell r="AD14" t="str">
            <v/>
          </cell>
          <cell r="AE14" t="str">
            <v/>
          </cell>
          <cell r="AF14" t="str">
            <v/>
          </cell>
          <cell r="AG14" t="str">
            <v/>
          </cell>
          <cell r="AH14" t="str">
            <v>○</v>
          </cell>
          <cell r="AI14" t="str">
            <v>○</v>
          </cell>
          <cell r="AJ14" t="str">
            <v/>
          </cell>
          <cell r="AK14" t="str">
            <v/>
          </cell>
          <cell r="AL14" t="str">
            <v/>
          </cell>
          <cell r="AM14" t="str">
            <v/>
          </cell>
          <cell r="AO14">
            <v>30</v>
          </cell>
          <cell r="AP14">
            <v>20</v>
          </cell>
          <cell r="AQ14">
            <v>990</v>
          </cell>
          <cell r="AR14" t="str">
            <v>しない</v>
          </cell>
          <cell r="AS14">
            <v>6</v>
          </cell>
          <cell r="AT14">
            <v>11</v>
          </cell>
          <cell r="AU14" t="str">
            <v>神奈川自動車整備商工組合</v>
          </cell>
          <cell r="AV14" t="str">
            <v/>
          </cell>
          <cell r="AW14" t="str">
            <v>支部名</v>
          </cell>
          <cell r="AX14" t="str">
            <v>認証番号</v>
          </cell>
        </row>
        <row r="15">
          <cell r="A15" t="str">
            <v>0668-4</v>
          </cell>
          <cell r="B15" t="str">
            <v>10-0668-4</v>
          </cell>
          <cell r="D15" t="str">
            <v>10</v>
          </cell>
          <cell r="E15" t="str">
            <v>渡辺</v>
          </cell>
          <cell r="F15" t="str">
            <v>0668-4</v>
          </cell>
          <cell r="G15" t="str">
            <v>神奈川自動車　川崎事業所</v>
          </cell>
          <cell r="H15">
            <v>3</v>
          </cell>
          <cell r="I15" t="str">
            <v>○</v>
          </cell>
          <cell r="J15" t="str">
            <v>○</v>
          </cell>
          <cell r="K15" t="str">
            <v>＠*</v>
          </cell>
          <cell r="L15" t="str">
            <v/>
          </cell>
          <cell r="M15" t="str">
            <v>＠*</v>
          </cell>
          <cell r="N15" t="str">
            <v/>
          </cell>
          <cell r="O15" t="str">
            <v/>
          </cell>
          <cell r="P15" t="str">
            <v/>
          </cell>
          <cell r="Q15" t="str">
            <v/>
          </cell>
          <cell r="R15" t="str">
            <v/>
          </cell>
          <cell r="S15" t="str">
            <v>＠</v>
          </cell>
          <cell r="T15" t="str">
            <v/>
          </cell>
          <cell r="U15" t="str">
            <v>＠</v>
          </cell>
          <cell r="V15" t="str">
            <v/>
          </cell>
          <cell r="W15" t="str">
            <v>＠</v>
          </cell>
          <cell r="X15" t="str">
            <v>通常</v>
          </cell>
          <cell r="Y15" t="str">
            <v/>
          </cell>
          <cell r="AA15" t="str">
            <v/>
          </cell>
          <cell r="AB15" t="str">
            <v>神奈川県自動車整備商工組合</v>
          </cell>
          <cell r="AC15" t="str">
            <v>別紙</v>
          </cell>
          <cell r="AD15" t="str">
            <v/>
          </cell>
          <cell r="AE15" t="str">
            <v/>
          </cell>
          <cell r="AF15" t="str">
            <v/>
          </cell>
          <cell r="AG15" t="str">
            <v/>
          </cell>
          <cell r="AH15" t="str">
            <v>○</v>
          </cell>
          <cell r="AI15" t="str">
            <v>○</v>
          </cell>
          <cell r="AJ15" t="str">
            <v/>
          </cell>
          <cell r="AK15" t="str">
            <v/>
          </cell>
          <cell r="AL15" t="str">
            <v/>
          </cell>
          <cell r="AM15" t="str">
            <v/>
          </cell>
          <cell r="AO15">
            <v>30</v>
          </cell>
          <cell r="AP15">
            <v>20</v>
          </cell>
          <cell r="AQ15">
            <v>990</v>
          </cell>
          <cell r="AR15" t="str">
            <v>しない</v>
          </cell>
          <cell r="AS15">
            <v>6</v>
          </cell>
          <cell r="AT15">
            <v>11</v>
          </cell>
          <cell r="AU15" t="str">
            <v>神奈川自動車整備商工組合</v>
          </cell>
          <cell r="AV15" t="str">
            <v/>
          </cell>
          <cell r="AW15" t="str">
            <v>支部名</v>
          </cell>
          <cell r="AX15" t="str">
            <v>認証番号</v>
          </cell>
        </row>
        <row r="16">
          <cell r="A16" t="str">
            <v>0670</v>
          </cell>
          <cell r="B16" t="str">
            <v>10-0670-0</v>
          </cell>
          <cell r="D16" t="str">
            <v>10</v>
          </cell>
          <cell r="E16" t="str">
            <v>渡辺</v>
          </cell>
          <cell r="F16" t="str">
            <v>0670-0</v>
          </cell>
          <cell r="G16" t="str">
            <v>神奈川土建鎌倉逗子葉山支部</v>
          </cell>
          <cell r="H16">
            <v>2</v>
          </cell>
          <cell r="I16" t="str">
            <v>○</v>
          </cell>
          <cell r="J16" t="str">
            <v>○</v>
          </cell>
          <cell r="K16" t="str">
            <v>ﾌｫｰﾏｯﾄ</v>
          </cell>
          <cell r="L16" t="str">
            <v>通常+自家用★</v>
          </cell>
          <cell r="M16" t="str">
            <v>ﾌｫｰﾏｯﾄ</v>
          </cell>
          <cell r="N16" t="str">
            <v>通常+自家用★</v>
          </cell>
          <cell r="O16" t="str">
            <v>変更しない</v>
          </cell>
          <cell r="P16" t="str">
            <v>変更しない</v>
          </cell>
          <cell r="Q16" t="str">
            <v>変更しない</v>
          </cell>
          <cell r="R16" t="str">
            <v>◎</v>
          </cell>
          <cell r="S16" t="str">
            <v>ﾌｫｰﾏｯﾄ</v>
          </cell>
          <cell r="T16" t="str">
            <v>通常★</v>
          </cell>
          <cell r="U16" t="str">
            <v>ﾌｫｰﾏｯﾄ</v>
          </cell>
          <cell r="V16" t="str">
            <v>通常★</v>
          </cell>
          <cell r="W16" t="str">
            <v>ﾌｫｰﾏｯﾄ</v>
          </cell>
          <cell r="X16" t="str">
            <v>通常</v>
          </cell>
          <cell r="Y16" t="str">
            <v>お客様各位</v>
          </cell>
          <cell r="AB16" t="str">
            <v>丸大食品株式会社</v>
          </cell>
          <cell r="AC16" t="str">
            <v>裏面</v>
          </cell>
          <cell r="AD16" t="str">
            <v>○</v>
          </cell>
          <cell r="AE16" t="str">
            <v>FAX又は郵送にて</v>
          </cell>
          <cell r="AF16" t="str">
            <v>○</v>
          </cell>
          <cell r="AG16" t="str">
            <v>○</v>
          </cell>
          <cell r="AH16" t="str">
            <v>○</v>
          </cell>
          <cell r="AI16" t="str">
            <v>○</v>
          </cell>
          <cell r="AJ16" t="str">
            <v>○</v>
          </cell>
          <cell r="AK16" t="str">
            <v>○</v>
          </cell>
          <cell r="AL16" t="str">
            <v>○</v>
          </cell>
          <cell r="AM16" t="str">
            <v>○</v>
          </cell>
          <cell r="AO16">
            <v>30</v>
          </cell>
          <cell r="AP16">
            <v>20</v>
          </cell>
          <cell r="AQ16">
            <v>990</v>
          </cell>
          <cell r="AR16" t="str">
            <v>しない</v>
          </cell>
          <cell r="AS16">
            <v>5</v>
          </cell>
          <cell r="AT16">
            <v>10</v>
          </cell>
          <cell r="AU16" t="str">
            <v>神奈川土建　　　　　　　　　　　　鎌倉逗子葉山支部</v>
          </cell>
          <cell r="AV16" t="str">
            <v>16</v>
          </cell>
          <cell r="AW16" t="str">
            <v/>
          </cell>
          <cell r="AX16" t="str">
            <v/>
          </cell>
        </row>
        <row r="17">
          <cell r="A17" t="str">
            <v>0675</v>
          </cell>
          <cell r="B17" t="str">
            <v>10-0675-0</v>
          </cell>
          <cell r="D17" t="str">
            <v>10</v>
          </cell>
          <cell r="E17" t="str">
            <v>渡辺</v>
          </cell>
          <cell r="F17" t="str">
            <v>0675-0</v>
          </cell>
          <cell r="G17" t="str">
            <v>神奈川土建横浜支部</v>
          </cell>
          <cell r="H17">
            <v>3</v>
          </cell>
          <cell r="I17" t="str">
            <v>○</v>
          </cell>
          <cell r="J17" t="str">
            <v>○</v>
          </cell>
          <cell r="K17" t="str">
            <v>ﾌｫｰﾏｯﾄ</v>
          </cell>
          <cell r="L17" t="str">
            <v>通常+自家用★</v>
          </cell>
          <cell r="M17" t="str">
            <v>ﾌｫｰﾏｯﾄ</v>
          </cell>
          <cell r="N17" t="str">
            <v>通常+自家用★</v>
          </cell>
          <cell r="O17" t="str">
            <v>変更しない</v>
          </cell>
          <cell r="P17" t="str">
            <v>変更しない</v>
          </cell>
          <cell r="Q17" t="str">
            <v>変更しない</v>
          </cell>
          <cell r="R17" t="str">
            <v>◎</v>
          </cell>
          <cell r="S17" t="str">
            <v>ﾌｫｰﾏｯﾄ</v>
          </cell>
          <cell r="T17" t="str">
            <v>通常★</v>
          </cell>
          <cell r="U17" t="str">
            <v>ﾌｫｰﾏｯﾄ</v>
          </cell>
          <cell r="V17" t="str">
            <v>通常★</v>
          </cell>
          <cell r="W17" t="str">
            <v>ﾌｫｰﾏｯﾄ</v>
          </cell>
          <cell r="X17" t="str">
            <v>通常</v>
          </cell>
          <cell r="Y17" t="str">
            <v>お客様各位</v>
          </cell>
          <cell r="AB17" t="str">
            <v>丸大食品株式会社</v>
          </cell>
          <cell r="AC17" t="str">
            <v>裏面</v>
          </cell>
          <cell r="AD17" t="str">
            <v>○</v>
          </cell>
          <cell r="AE17" t="str">
            <v>FAX又は郵送にて</v>
          </cell>
          <cell r="AF17" t="str">
            <v>○</v>
          </cell>
          <cell r="AG17" t="str">
            <v>○</v>
          </cell>
          <cell r="AH17" t="str">
            <v>○</v>
          </cell>
          <cell r="AI17" t="str">
            <v>○</v>
          </cell>
          <cell r="AJ17" t="str">
            <v>○</v>
          </cell>
          <cell r="AK17" t="str">
            <v>○</v>
          </cell>
          <cell r="AL17" t="str">
            <v>○</v>
          </cell>
          <cell r="AM17" t="str">
            <v>○</v>
          </cell>
          <cell r="AO17">
            <v>30</v>
          </cell>
          <cell r="AP17">
            <v>20</v>
          </cell>
          <cell r="AQ17">
            <v>990</v>
          </cell>
          <cell r="AR17" t="str">
            <v>しない</v>
          </cell>
          <cell r="AS17">
            <v>5</v>
          </cell>
          <cell r="AT17">
            <v>10</v>
          </cell>
          <cell r="AU17" t="str">
            <v>神奈川土建横浜支部</v>
          </cell>
          <cell r="AV17" t="str">
            <v>16</v>
          </cell>
          <cell r="AW17" t="str">
            <v/>
          </cell>
          <cell r="AX17" t="str">
            <v/>
          </cell>
        </row>
        <row r="18">
          <cell r="A18" t="str">
            <v>0677</v>
          </cell>
          <cell r="B18" t="str">
            <v>10-0677-0</v>
          </cell>
          <cell r="D18" t="str">
            <v>10</v>
          </cell>
          <cell r="E18" t="str">
            <v>渡辺</v>
          </cell>
          <cell r="F18" t="str">
            <v>0677-0</v>
          </cell>
          <cell r="G18" t="str">
            <v>神奈川土建大和支部</v>
          </cell>
          <cell r="H18">
            <v>0</v>
          </cell>
          <cell r="I18" t="str">
            <v>○</v>
          </cell>
          <cell r="J18" t="str">
            <v>○</v>
          </cell>
          <cell r="K18" t="str">
            <v>ﾌｫｰﾏｯﾄ</v>
          </cell>
          <cell r="L18" t="str">
            <v>通常+自家用★</v>
          </cell>
          <cell r="M18" t="str">
            <v>ﾌｫｰﾏｯﾄ</v>
          </cell>
          <cell r="N18" t="str">
            <v>通常+自家用★</v>
          </cell>
          <cell r="O18" t="str">
            <v>変更しない</v>
          </cell>
          <cell r="P18" t="str">
            <v>変更しない</v>
          </cell>
          <cell r="Q18" t="str">
            <v>変更しない</v>
          </cell>
          <cell r="R18" t="str">
            <v>◎</v>
          </cell>
          <cell r="S18" t="str">
            <v>ﾌｫｰﾏｯﾄ</v>
          </cell>
          <cell r="T18" t="str">
            <v>通常★</v>
          </cell>
          <cell r="U18" t="str">
            <v>ﾌｫｰﾏｯﾄ</v>
          </cell>
          <cell r="V18" t="str">
            <v>通常★</v>
          </cell>
          <cell r="W18" t="str">
            <v>ﾌｫｰﾏｯﾄ</v>
          </cell>
          <cell r="X18" t="str">
            <v>通常</v>
          </cell>
          <cell r="Y18" t="str">
            <v>お客様各位</v>
          </cell>
          <cell r="AA18" t="str">
            <v>神奈川土建一般労働組合</v>
          </cell>
          <cell r="AB18" t="str">
            <v>丸大食品株式会社</v>
          </cell>
          <cell r="AC18" t="str">
            <v>裏面</v>
          </cell>
          <cell r="AD18" t="str">
            <v>○</v>
          </cell>
          <cell r="AE18" t="str">
            <v>FAX又は郵送にて</v>
          </cell>
          <cell r="AF18" t="str">
            <v>○</v>
          </cell>
          <cell r="AG18" t="str">
            <v>○</v>
          </cell>
          <cell r="AH18" t="str">
            <v>○</v>
          </cell>
          <cell r="AI18" t="str">
            <v>○</v>
          </cell>
          <cell r="AJ18" t="str">
            <v>○</v>
          </cell>
          <cell r="AK18" t="str">
            <v>○</v>
          </cell>
          <cell r="AL18" t="str">
            <v>○</v>
          </cell>
          <cell r="AM18" t="str">
            <v>○</v>
          </cell>
          <cell r="AO18">
            <v>30</v>
          </cell>
          <cell r="AP18">
            <v>20</v>
          </cell>
          <cell r="AQ18">
            <v>990</v>
          </cell>
          <cell r="AR18" t="str">
            <v>しない</v>
          </cell>
          <cell r="AS18">
            <v>6</v>
          </cell>
          <cell r="AT18">
            <v>10</v>
          </cell>
          <cell r="AU18" t="str">
            <v>神奈川土建大和支部</v>
          </cell>
          <cell r="AV18" t="str">
            <v>16</v>
          </cell>
          <cell r="AW18" t="str">
            <v/>
          </cell>
          <cell r="AX18" t="str">
            <v/>
          </cell>
        </row>
        <row r="19">
          <cell r="A19" t="str">
            <v>0687</v>
          </cell>
          <cell r="B19" t="str">
            <v>10-0687-0</v>
          </cell>
          <cell r="D19" t="str">
            <v>10</v>
          </cell>
          <cell r="E19" t="str">
            <v>渡辺</v>
          </cell>
          <cell r="F19" t="str">
            <v>0687-0</v>
          </cell>
          <cell r="G19" t="str">
            <v>神奈川土建平塚支部</v>
          </cell>
          <cell r="H19">
            <v>6</v>
          </cell>
          <cell r="I19" t="str">
            <v>○</v>
          </cell>
          <cell r="J19" t="str">
            <v>○</v>
          </cell>
          <cell r="K19" t="str">
            <v>ﾌｫｰﾏｯﾄ</v>
          </cell>
          <cell r="L19" t="str">
            <v>通常+自家用★</v>
          </cell>
          <cell r="M19" t="str">
            <v>ﾌｫｰﾏｯﾄ</v>
          </cell>
          <cell r="N19" t="str">
            <v>通常+自家用★</v>
          </cell>
          <cell r="O19" t="str">
            <v>変更しない</v>
          </cell>
          <cell r="P19" t="str">
            <v>変更しない</v>
          </cell>
          <cell r="Q19" t="str">
            <v>変更しない</v>
          </cell>
          <cell r="R19" t="str">
            <v>◎</v>
          </cell>
          <cell r="S19" t="str">
            <v>ﾌｫｰﾏｯﾄ</v>
          </cell>
          <cell r="T19" t="str">
            <v>通常★</v>
          </cell>
          <cell r="U19" t="str">
            <v>ﾌｫｰﾏｯﾄ</v>
          </cell>
          <cell r="V19" t="str">
            <v>通常★</v>
          </cell>
          <cell r="W19" t="str">
            <v>ﾌｫｰﾏｯﾄ</v>
          </cell>
          <cell r="X19" t="str">
            <v>通常</v>
          </cell>
          <cell r="Y19" t="str">
            <v>お客様各位</v>
          </cell>
          <cell r="AB19" t="str">
            <v>丸大食品株式会社</v>
          </cell>
          <cell r="AC19" t="str">
            <v>裏面</v>
          </cell>
          <cell r="AD19" t="str">
            <v>○</v>
          </cell>
          <cell r="AE19" t="str">
            <v>FAX又は郵送にて</v>
          </cell>
          <cell r="AF19" t="str">
            <v>○</v>
          </cell>
          <cell r="AG19" t="str">
            <v>○</v>
          </cell>
          <cell r="AH19" t="str">
            <v>○</v>
          </cell>
          <cell r="AI19" t="str">
            <v>○</v>
          </cell>
          <cell r="AJ19" t="str">
            <v>○</v>
          </cell>
          <cell r="AK19" t="str">
            <v>○</v>
          </cell>
          <cell r="AL19" t="str">
            <v>○</v>
          </cell>
          <cell r="AM19" t="str">
            <v>○</v>
          </cell>
          <cell r="AO19">
            <v>30</v>
          </cell>
          <cell r="AP19">
            <v>20</v>
          </cell>
          <cell r="AQ19">
            <v>990</v>
          </cell>
          <cell r="AR19" t="str">
            <v>しない</v>
          </cell>
          <cell r="AS19">
            <v>5</v>
          </cell>
          <cell r="AT19">
            <v>10</v>
          </cell>
          <cell r="AU19" t="str">
            <v>神奈川土建平塚支部</v>
          </cell>
          <cell r="AV19" t="str">
            <v>16</v>
          </cell>
          <cell r="AW19" t="str">
            <v/>
          </cell>
          <cell r="AX19" t="str">
            <v/>
          </cell>
        </row>
        <row r="20">
          <cell r="A20" t="str">
            <v>0690</v>
          </cell>
          <cell r="B20" t="str">
            <v>10-0690-0</v>
          </cell>
          <cell r="D20" t="str">
            <v>10</v>
          </cell>
          <cell r="E20" t="str">
            <v>渡辺</v>
          </cell>
          <cell r="F20" t="str">
            <v>0690-0</v>
          </cell>
          <cell r="G20" t="str">
            <v>日産クリエイティブ</v>
          </cell>
          <cell r="H20">
            <v>0</v>
          </cell>
          <cell r="I20" t="str">
            <v>×</v>
          </cell>
          <cell r="J20" t="str">
            <v>×</v>
          </cell>
          <cell r="O20" t="str">
            <v>変更しない</v>
          </cell>
          <cell r="P20" t="str">
            <v>変更しない</v>
          </cell>
          <cell r="Q20" t="str">
            <v>変更しない</v>
          </cell>
          <cell r="R20" t="str">
            <v>◎</v>
          </cell>
          <cell r="AB20" t="str">
            <v>丸大食品株式会社</v>
          </cell>
        </row>
        <row r="21">
          <cell r="A21" t="str">
            <v>0693</v>
          </cell>
          <cell r="B21" t="str">
            <v>10-0693-0</v>
          </cell>
          <cell r="D21" t="str">
            <v>10</v>
          </cell>
          <cell r="E21" t="str">
            <v>渡辺</v>
          </cell>
          <cell r="F21" t="str">
            <v>0693-0</v>
          </cell>
          <cell r="G21" t="str">
            <v>神奈川土建横須賀支部</v>
          </cell>
          <cell r="H21">
            <v>17</v>
          </cell>
          <cell r="I21" t="str">
            <v>○</v>
          </cell>
          <cell r="J21" t="str">
            <v>○</v>
          </cell>
          <cell r="K21" t="str">
            <v>ﾌｫｰﾏｯﾄ</v>
          </cell>
          <cell r="L21" t="str">
            <v>通常+自家用★</v>
          </cell>
          <cell r="M21" t="str">
            <v>ﾌｫｰﾏｯﾄ</v>
          </cell>
          <cell r="N21" t="str">
            <v>通常+自家用★</v>
          </cell>
          <cell r="O21" t="str">
            <v>変更しない</v>
          </cell>
          <cell r="P21" t="str">
            <v>変更しない</v>
          </cell>
          <cell r="Q21" t="str">
            <v>変更しない</v>
          </cell>
          <cell r="R21" t="str">
            <v>◎</v>
          </cell>
          <cell r="S21" t="str">
            <v>ﾌｫｰﾏｯﾄ</v>
          </cell>
          <cell r="T21" t="str">
            <v>通常★</v>
          </cell>
          <cell r="U21" t="str">
            <v>ﾌｫｰﾏｯﾄ</v>
          </cell>
          <cell r="V21" t="str">
            <v>通常★</v>
          </cell>
          <cell r="W21" t="str">
            <v>ﾌｫｰﾏｯﾄ</v>
          </cell>
          <cell r="X21" t="str">
            <v>通常</v>
          </cell>
          <cell r="Y21" t="str">
            <v>お客様各位</v>
          </cell>
          <cell r="AB21" t="str">
            <v>丸大食品株式会社</v>
          </cell>
          <cell r="AC21" t="str">
            <v>裏面</v>
          </cell>
          <cell r="AD21" t="str">
            <v>○</v>
          </cell>
          <cell r="AE21" t="str">
            <v>FAX又は郵送にて</v>
          </cell>
          <cell r="AF21" t="str">
            <v>○</v>
          </cell>
          <cell r="AG21" t="str">
            <v>○</v>
          </cell>
          <cell r="AH21" t="str">
            <v>○</v>
          </cell>
          <cell r="AI21" t="str">
            <v>○</v>
          </cell>
          <cell r="AJ21" t="str">
            <v>○</v>
          </cell>
          <cell r="AK21" t="str">
            <v>○</v>
          </cell>
          <cell r="AL21" t="str">
            <v>○</v>
          </cell>
          <cell r="AM21" t="str">
            <v>○</v>
          </cell>
          <cell r="AO21">
            <v>30</v>
          </cell>
          <cell r="AP21">
            <v>20</v>
          </cell>
          <cell r="AQ21">
            <v>990</v>
          </cell>
          <cell r="AR21" t="str">
            <v>しない</v>
          </cell>
          <cell r="AS21">
            <v>5</v>
          </cell>
          <cell r="AT21">
            <v>10</v>
          </cell>
          <cell r="AU21" t="str">
            <v>神奈川土建横須賀・三浦支部</v>
          </cell>
          <cell r="AV21" t="str">
            <v>16</v>
          </cell>
          <cell r="AW21" t="str">
            <v/>
          </cell>
          <cell r="AX21" t="str">
            <v/>
          </cell>
        </row>
        <row r="22">
          <cell r="A22" t="str">
            <v>0695</v>
          </cell>
          <cell r="B22" t="str">
            <v>10-0695-0</v>
          </cell>
          <cell r="D22" t="str">
            <v>10</v>
          </cell>
          <cell r="E22" t="str">
            <v>渡辺</v>
          </cell>
          <cell r="F22" t="str">
            <v>0695-0</v>
          </cell>
          <cell r="G22" t="str">
            <v>神奈川土建茅ヶ崎寒川支部</v>
          </cell>
          <cell r="H22">
            <v>3</v>
          </cell>
          <cell r="I22" t="str">
            <v>○</v>
          </cell>
          <cell r="J22" t="str">
            <v>○</v>
          </cell>
          <cell r="K22" t="str">
            <v>ﾌｫｰﾏｯﾄ</v>
          </cell>
          <cell r="L22" t="str">
            <v>通常+自家用★</v>
          </cell>
          <cell r="M22" t="str">
            <v>ﾌｫｰﾏｯﾄ</v>
          </cell>
          <cell r="N22" t="str">
            <v>通常+自家用★</v>
          </cell>
          <cell r="O22" t="str">
            <v>変更しない</v>
          </cell>
          <cell r="P22" t="str">
            <v>変更しない</v>
          </cell>
          <cell r="Q22" t="str">
            <v>変更しない</v>
          </cell>
          <cell r="R22" t="str">
            <v>◎</v>
          </cell>
          <cell r="S22" t="str">
            <v>ﾌｫｰﾏｯﾄ</v>
          </cell>
          <cell r="T22" t="str">
            <v>通常★</v>
          </cell>
          <cell r="U22" t="str">
            <v>ﾌｫｰﾏｯﾄ</v>
          </cell>
          <cell r="V22" t="str">
            <v>通常★</v>
          </cell>
          <cell r="W22" t="str">
            <v>ﾌｫｰﾏｯﾄ</v>
          </cell>
          <cell r="X22" t="str">
            <v>通常</v>
          </cell>
          <cell r="Y22" t="str">
            <v>お客様各位</v>
          </cell>
          <cell r="AB22" t="str">
            <v>丸大食品株式会社</v>
          </cell>
          <cell r="AC22" t="str">
            <v>裏面</v>
          </cell>
          <cell r="AD22" t="str">
            <v>○</v>
          </cell>
          <cell r="AE22" t="str">
            <v>FAX又は郵送にて</v>
          </cell>
          <cell r="AF22" t="str">
            <v>○</v>
          </cell>
          <cell r="AG22" t="str">
            <v>○</v>
          </cell>
          <cell r="AH22" t="str">
            <v>○</v>
          </cell>
          <cell r="AI22" t="str">
            <v>○</v>
          </cell>
          <cell r="AJ22" t="str">
            <v>○</v>
          </cell>
          <cell r="AK22" t="str">
            <v>○</v>
          </cell>
          <cell r="AL22" t="str">
            <v>○</v>
          </cell>
          <cell r="AM22" t="str">
            <v>○</v>
          </cell>
          <cell r="AO22">
            <v>30</v>
          </cell>
          <cell r="AP22">
            <v>20</v>
          </cell>
          <cell r="AQ22">
            <v>990</v>
          </cell>
          <cell r="AR22" t="str">
            <v>しない</v>
          </cell>
          <cell r="AS22">
            <v>5</v>
          </cell>
          <cell r="AT22">
            <v>10</v>
          </cell>
          <cell r="AU22" t="str">
            <v>神奈川土建　茅ヶ崎・寒川支部</v>
          </cell>
          <cell r="AV22" t="str">
            <v>16</v>
          </cell>
          <cell r="AW22" t="str">
            <v/>
          </cell>
          <cell r="AX22" t="str">
            <v/>
          </cell>
        </row>
        <row r="23">
          <cell r="A23" t="str">
            <v>0699</v>
          </cell>
          <cell r="B23" t="str">
            <v>10-0699-0</v>
          </cell>
          <cell r="D23" t="str">
            <v>10</v>
          </cell>
          <cell r="E23" t="str">
            <v>渡辺</v>
          </cell>
          <cell r="F23" t="str">
            <v>0699-0</v>
          </cell>
          <cell r="G23" t="str">
            <v>神奈川土建　湘南支部</v>
          </cell>
          <cell r="H23">
            <v>6</v>
          </cell>
          <cell r="I23" t="str">
            <v>○</v>
          </cell>
          <cell r="J23" t="str">
            <v>○</v>
          </cell>
          <cell r="K23" t="str">
            <v>ﾌｫｰﾏｯﾄ</v>
          </cell>
          <cell r="L23" t="str">
            <v>通常+自家用★</v>
          </cell>
          <cell r="M23" t="str">
            <v>ﾌｫｰﾏｯﾄ</v>
          </cell>
          <cell r="N23" t="str">
            <v>通常+自家用★</v>
          </cell>
          <cell r="O23" t="str">
            <v>変更しない</v>
          </cell>
          <cell r="P23" t="str">
            <v>変更しない</v>
          </cell>
          <cell r="Q23" t="str">
            <v>変更しない</v>
          </cell>
          <cell r="R23" t="str">
            <v>◎</v>
          </cell>
          <cell r="S23" t="str">
            <v>ﾌｫｰﾏｯﾄ</v>
          </cell>
          <cell r="T23" t="str">
            <v>通常★</v>
          </cell>
          <cell r="U23" t="str">
            <v>ﾌｫｰﾏｯﾄ</v>
          </cell>
          <cell r="V23" t="str">
            <v>通常★</v>
          </cell>
          <cell r="W23" t="str">
            <v>ﾌｫｰﾏｯﾄ</v>
          </cell>
          <cell r="X23" t="str">
            <v>通常</v>
          </cell>
          <cell r="Y23" t="str">
            <v>お客様各位</v>
          </cell>
          <cell r="AB23" t="str">
            <v>丸大食品株式会社</v>
          </cell>
          <cell r="AC23" t="str">
            <v>裏面</v>
          </cell>
          <cell r="AD23" t="str">
            <v>○</v>
          </cell>
          <cell r="AE23" t="str">
            <v>FAX又は郵送にて</v>
          </cell>
          <cell r="AF23" t="str">
            <v>○</v>
          </cell>
          <cell r="AG23" t="str">
            <v>○</v>
          </cell>
          <cell r="AH23" t="str">
            <v>○</v>
          </cell>
          <cell r="AI23" t="str">
            <v>○</v>
          </cell>
          <cell r="AJ23" t="str">
            <v>○</v>
          </cell>
          <cell r="AK23" t="str">
            <v>○</v>
          </cell>
          <cell r="AL23" t="str">
            <v>○</v>
          </cell>
          <cell r="AM23" t="str">
            <v>○</v>
          </cell>
          <cell r="AO23">
            <v>30</v>
          </cell>
          <cell r="AP23">
            <v>20</v>
          </cell>
          <cell r="AQ23">
            <v>990</v>
          </cell>
          <cell r="AR23" t="str">
            <v>しない</v>
          </cell>
          <cell r="AS23">
            <v>5</v>
          </cell>
          <cell r="AT23">
            <v>10</v>
          </cell>
          <cell r="AU23" t="str">
            <v>神奈川土建　湘南支部</v>
          </cell>
          <cell r="AV23" t="str">
            <v>16</v>
          </cell>
          <cell r="AW23" t="str">
            <v/>
          </cell>
          <cell r="AX23" t="str">
            <v/>
          </cell>
        </row>
        <row r="24">
          <cell r="A24" t="str">
            <v>0703</v>
          </cell>
          <cell r="B24" t="str">
            <v>10-0703-0</v>
          </cell>
          <cell r="D24" t="str">
            <v>10</v>
          </cell>
          <cell r="E24" t="str">
            <v>渡辺</v>
          </cell>
          <cell r="F24" t="str">
            <v>0703-0</v>
          </cell>
          <cell r="G24" t="str">
            <v>鎌倉市役所</v>
          </cell>
          <cell r="H24">
            <v>7</v>
          </cell>
          <cell r="I24" t="str">
            <v>○</v>
          </cell>
          <cell r="J24" t="str">
            <v>○</v>
          </cell>
          <cell r="K24" t="str">
            <v>ﾌｫｰﾏｯﾄ</v>
          </cell>
          <cell r="L24" t="str">
            <v>通常+自家用★</v>
          </cell>
          <cell r="M24" t="str">
            <v>ﾌｫｰﾏｯﾄ</v>
          </cell>
          <cell r="N24" t="str">
            <v>通常+自家用★</v>
          </cell>
          <cell r="O24" t="str">
            <v>変更しない</v>
          </cell>
          <cell r="P24" t="str">
            <v>変更しない</v>
          </cell>
          <cell r="Q24" t="str">
            <v>変更しない</v>
          </cell>
          <cell r="R24" t="str">
            <v>◎</v>
          </cell>
          <cell r="S24" t="str">
            <v>ﾌｫｰﾏｯﾄ</v>
          </cell>
          <cell r="T24" t="str">
            <v>通常★</v>
          </cell>
          <cell r="U24" t="str">
            <v>ﾌｫｰﾏｯﾄ</v>
          </cell>
          <cell r="V24" t="str">
            <v>通常★</v>
          </cell>
          <cell r="W24" t="str">
            <v>ﾌｫｰﾏｯﾄ</v>
          </cell>
          <cell r="X24" t="str">
            <v>通常</v>
          </cell>
          <cell r="Y24" t="str">
            <v>お客様各位</v>
          </cell>
          <cell r="AA24" t="str">
            <v>鎌倉市役所職員厚生会</v>
          </cell>
          <cell r="AB24" t="str">
            <v>丸大食品株式会社</v>
          </cell>
          <cell r="AC24" t="str">
            <v>裏面</v>
          </cell>
          <cell r="AD24" t="str">
            <v>○</v>
          </cell>
          <cell r="AE24" t="str">
            <v>FAX又は郵送にて</v>
          </cell>
          <cell r="AF24" t="str">
            <v>○</v>
          </cell>
          <cell r="AG24" t="str">
            <v>○</v>
          </cell>
          <cell r="AH24">
            <v>45823</v>
          </cell>
          <cell r="AI24" t="str">
            <v>○</v>
          </cell>
          <cell r="AJ24" t="str">
            <v>○</v>
          </cell>
          <cell r="AK24" t="str">
            <v>○</v>
          </cell>
          <cell r="AL24" t="str">
            <v>○</v>
          </cell>
          <cell r="AM24" t="str">
            <v>○</v>
          </cell>
          <cell r="AO24">
            <v>30</v>
          </cell>
          <cell r="AP24">
            <v>20</v>
          </cell>
          <cell r="AQ24">
            <v>990</v>
          </cell>
          <cell r="AR24" t="str">
            <v>しない</v>
          </cell>
          <cell r="AS24">
            <v>6</v>
          </cell>
          <cell r="AT24">
            <v>10</v>
          </cell>
          <cell r="AU24" t="str">
            <v>鎌倉市役所</v>
          </cell>
          <cell r="AV24" t="str">
            <v>16</v>
          </cell>
          <cell r="AW24" t="str">
            <v/>
          </cell>
          <cell r="AX24" t="str">
            <v/>
          </cell>
        </row>
        <row r="25">
          <cell r="A25" t="str">
            <v>0706</v>
          </cell>
          <cell r="B25" t="str">
            <v>10-0706-0</v>
          </cell>
          <cell r="D25" t="str">
            <v>10</v>
          </cell>
          <cell r="E25" t="str">
            <v>渡辺</v>
          </cell>
          <cell r="F25" t="str">
            <v>0706-0</v>
          </cell>
          <cell r="G25" t="str">
            <v>（公財）湘南産業振興財団</v>
          </cell>
          <cell r="H25">
            <v>48</v>
          </cell>
          <cell r="I25" t="str">
            <v>○</v>
          </cell>
          <cell r="J25" t="str">
            <v>○</v>
          </cell>
          <cell r="K25" t="str">
            <v>ﾌｫｰﾏｯﾄ</v>
          </cell>
          <cell r="L25" t="str">
            <v>通常★</v>
          </cell>
          <cell r="M25" t="str">
            <v>ﾌｫｰﾏｯﾄ</v>
          </cell>
          <cell r="N25" t="str">
            <v>通常★</v>
          </cell>
          <cell r="O25" t="str">
            <v>変更しない</v>
          </cell>
          <cell r="P25" t="str">
            <v>変更しない</v>
          </cell>
          <cell r="Q25" t="str">
            <v>変更しない</v>
          </cell>
          <cell r="R25" t="str">
            <v>◎</v>
          </cell>
          <cell r="S25" t="str">
            <v>ﾌｫｰﾏｯﾄ</v>
          </cell>
          <cell r="T25" t="str">
            <v>通常★</v>
          </cell>
          <cell r="U25" t="str">
            <v>ﾌｫｰﾏｯﾄ</v>
          </cell>
          <cell r="V25" t="str">
            <v>通常★</v>
          </cell>
          <cell r="W25" t="str">
            <v>ﾌｫｰﾏｯﾄ</v>
          </cell>
          <cell r="X25" t="str">
            <v>通常</v>
          </cell>
          <cell r="Y25" t="str">
            <v>お客様各位</v>
          </cell>
          <cell r="AA25" t="str">
            <v/>
          </cell>
          <cell r="AB25" t="str">
            <v>丸大食品株式会社</v>
          </cell>
          <cell r="AC25" t="str">
            <v>裏面</v>
          </cell>
          <cell r="AD25" t="str">
            <v>○</v>
          </cell>
          <cell r="AE25" t="str">
            <v>FAX又は郵送にて</v>
          </cell>
          <cell r="AF25" t="str">
            <v>○</v>
          </cell>
          <cell r="AG25" t="str">
            <v>○</v>
          </cell>
          <cell r="AH25" t="str">
            <v>○</v>
          </cell>
          <cell r="AI25" t="str">
            <v>○</v>
          </cell>
          <cell r="AJ25" t="str">
            <v>○</v>
          </cell>
          <cell r="AK25" t="str">
            <v>○</v>
          </cell>
          <cell r="AL25" t="str">
            <v>○</v>
          </cell>
          <cell r="AM25" t="str">
            <v>○</v>
          </cell>
          <cell r="AO25">
            <v>30</v>
          </cell>
          <cell r="AP25">
            <v>20</v>
          </cell>
          <cell r="AQ25">
            <v>990</v>
          </cell>
          <cell r="AR25" t="str">
            <v>しない</v>
          </cell>
          <cell r="AS25">
            <v>6</v>
          </cell>
          <cell r="AT25">
            <v>10</v>
          </cell>
          <cell r="AU25" t="str">
            <v>湘南産業振興財団</v>
          </cell>
          <cell r="AV25" t="str">
            <v>16</v>
          </cell>
          <cell r="AW25" t="str">
            <v/>
          </cell>
          <cell r="AX25" t="str">
            <v/>
          </cell>
        </row>
        <row r="26">
          <cell r="A26" t="str">
            <v>0706-1</v>
          </cell>
          <cell r="B26" t="str">
            <v>10-0706-1</v>
          </cell>
          <cell r="D26" t="str">
            <v>10</v>
          </cell>
          <cell r="E26" t="str">
            <v>渡辺</v>
          </cell>
          <cell r="F26" t="str">
            <v>0706-1</v>
          </cell>
          <cell r="G26" t="str">
            <v>日本プレス工業株式会社</v>
          </cell>
          <cell r="H26">
            <v>0</v>
          </cell>
          <cell r="I26" t="str">
            <v>×</v>
          </cell>
          <cell r="J26" t="str">
            <v>×</v>
          </cell>
          <cell r="K26" t="str">
            <v>ﾌｫｰﾏｯﾄ</v>
          </cell>
          <cell r="L26" t="str">
            <v>通常★</v>
          </cell>
          <cell r="N26" t="str">
            <v>通常★</v>
          </cell>
          <cell r="O26" t="str">
            <v>変更しない</v>
          </cell>
          <cell r="P26" t="str">
            <v>変更しない</v>
          </cell>
          <cell r="Q26" t="str">
            <v>変更しない</v>
          </cell>
          <cell r="R26" t="str">
            <v>◎</v>
          </cell>
          <cell r="Y26" t="str">
            <v>お客様各位</v>
          </cell>
          <cell r="AB26" t="str">
            <v>丸大食品株式会社</v>
          </cell>
          <cell r="AH26" t="str">
            <v>〇</v>
          </cell>
          <cell r="AO26">
            <v>30</v>
          </cell>
          <cell r="AQ26">
            <v>990</v>
          </cell>
          <cell r="AR26" t="str">
            <v>しない</v>
          </cell>
          <cell r="AS26">
            <v>6</v>
          </cell>
          <cell r="AT26">
            <v>10</v>
          </cell>
        </row>
        <row r="27">
          <cell r="A27" t="str">
            <v>0708</v>
          </cell>
          <cell r="B27" t="str">
            <v>10-0708-0</v>
          </cell>
          <cell r="D27" t="str">
            <v>10</v>
          </cell>
          <cell r="E27" t="str">
            <v>渡辺</v>
          </cell>
          <cell r="F27" t="str">
            <v>0708-0</v>
          </cell>
          <cell r="G27" t="str">
            <v>神奈川土建横浜緑支部</v>
          </cell>
          <cell r="H27">
            <v>3</v>
          </cell>
          <cell r="I27" t="str">
            <v>○</v>
          </cell>
          <cell r="J27" t="str">
            <v>○</v>
          </cell>
          <cell r="K27" t="str">
            <v>ﾌｫｰﾏｯﾄ</v>
          </cell>
          <cell r="L27" t="str">
            <v>通常+自家用★</v>
          </cell>
          <cell r="M27" t="str">
            <v>ﾌｫｰﾏｯﾄ</v>
          </cell>
          <cell r="N27" t="str">
            <v>通常+自家用★</v>
          </cell>
          <cell r="O27" t="str">
            <v>変更しない</v>
          </cell>
          <cell r="P27" t="str">
            <v>変更しない</v>
          </cell>
          <cell r="Q27" t="str">
            <v>変更しない</v>
          </cell>
          <cell r="R27" t="str">
            <v>◎</v>
          </cell>
          <cell r="S27" t="str">
            <v>ﾌｫｰﾏｯﾄ</v>
          </cell>
          <cell r="T27" t="str">
            <v>通常★</v>
          </cell>
          <cell r="U27" t="str">
            <v>ﾌｫｰﾏｯﾄ</v>
          </cell>
          <cell r="V27" t="str">
            <v>通常★</v>
          </cell>
          <cell r="W27" t="str">
            <v>ﾌｫｰﾏｯﾄ</v>
          </cell>
          <cell r="X27" t="str">
            <v>通常</v>
          </cell>
          <cell r="Y27" t="str">
            <v>お客様各位</v>
          </cell>
          <cell r="AB27" t="str">
            <v>丸大食品株式会社</v>
          </cell>
          <cell r="AC27" t="str">
            <v>裏面</v>
          </cell>
          <cell r="AD27" t="str">
            <v>○</v>
          </cell>
          <cell r="AE27" t="str">
            <v>FAX又は郵送にて</v>
          </cell>
          <cell r="AF27" t="str">
            <v>○</v>
          </cell>
          <cell r="AG27" t="str">
            <v>○</v>
          </cell>
          <cell r="AH27" t="str">
            <v>○</v>
          </cell>
          <cell r="AI27" t="str">
            <v>○</v>
          </cell>
          <cell r="AJ27" t="str">
            <v>○</v>
          </cell>
          <cell r="AK27" t="str">
            <v>○</v>
          </cell>
          <cell r="AL27" t="str">
            <v>○</v>
          </cell>
          <cell r="AM27" t="str">
            <v>○</v>
          </cell>
          <cell r="AO27">
            <v>30</v>
          </cell>
          <cell r="AP27">
            <v>20</v>
          </cell>
          <cell r="AQ27">
            <v>990</v>
          </cell>
          <cell r="AR27" t="str">
            <v>しない</v>
          </cell>
          <cell r="AS27">
            <v>5</v>
          </cell>
          <cell r="AT27">
            <v>10</v>
          </cell>
          <cell r="AU27" t="str">
            <v>神奈川土建横浜緑支部</v>
          </cell>
          <cell r="AV27" t="str">
            <v>16</v>
          </cell>
          <cell r="AW27" t="str">
            <v/>
          </cell>
          <cell r="AX27" t="str">
            <v/>
          </cell>
        </row>
        <row r="28">
          <cell r="A28" t="str">
            <v>0709</v>
          </cell>
          <cell r="B28" t="str">
            <v>10-0709-0</v>
          </cell>
          <cell r="D28" t="str">
            <v>10</v>
          </cell>
          <cell r="E28" t="str">
            <v>渡辺</v>
          </cell>
          <cell r="F28" t="str">
            <v>0709-0</v>
          </cell>
          <cell r="G28" t="str">
            <v>ソニー中央労働東京支部</v>
          </cell>
          <cell r="H28">
            <v>9</v>
          </cell>
          <cell r="I28" t="str">
            <v>○</v>
          </cell>
          <cell r="J28" t="str">
            <v>○</v>
          </cell>
          <cell r="K28" t="str">
            <v>ﾌｫｰﾏｯﾄ</v>
          </cell>
          <cell r="L28" t="str">
            <v>【変動】通常</v>
          </cell>
          <cell r="M28" t="str">
            <v>ﾌｫｰﾏｯﾄ</v>
          </cell>
          <cell r="N28" t="str">
            <v>【変動】通常</v>
          </cell>
          <cell r="O28" t="str">
            <v>変更しない</v>
          </cell>
          <cell r="P28" t="str">
            <v>変更しない</v>
          </cell>
          <cell r="Q28" t="str">
            <v>変更しない</v>
          </cell>
          <cell r="R28" t="str">
            <v>×</v>
          </cell>
          <cell r="S28" t="str">
            <v>＠</v>
          </cell>
          <cell r="T28" t="str">
            <v>【変動】通常</v>
          </cell>
          <cell r="U28" t="str">
            <v>＠</v>
          </cell>
          <cell r="V28" t="str">
            <v>【変動】通常</v>
          </cell>
          <cell r="W28" t="str">
            <v>ﾌｫｰﾏｯﾄ</v>
          </cell>
          <cell r="X28" t="str">
            <v>通常</v>
          </cell>
          <cell r="Y28" t="str">
            <v>お客様各位</v>
          </cell>
          <cell r="AA28" t="str">
            <v/>
          </cell>
          <cell r="AB28" t="str">
            <v>丸大食品株式会社</v>
          </cell>
          <cell r="AC28" t="str">
            <v>別紙</v>
          </cell>
          <cell r="AD28" t="str">
            <v>○</v>
          </cell>
          <cell r="AE28" t="str">
            <v>FAXにて</v>
          </cell>
          <cell r="AF28" t="str">
            <v>○</v>
          </cell>
          <cell r="AG28" t="str">
            <v>○</v>
          </cell>
          <cell r="AH28" t="str">
            <v>○</v>
          </cell>
          <cell r="AI28" t="str">
            <v>○</v>
          </cell>
          <cell r="AJ28" t="str">
            <v>○</v>
          </cell>
          <cell r="AK28" t="str">
            <v/>
          </cell>
          <cell r="AL28" t="str">
            <v/>
          </cell>
          <cell r="AM28" t="str">
            <v/>
          </cell>
          <cell r="AO28">
            <v>33.332999999999998</v>
          </cell>
          <cell r="AP28">
            <v>20</v>
          </cell>
          <cell r="AQ28">
            <v>990</v>
          </cell>
          <cell r="AR28" t="str">
            <v>しない</v>
          </cell>
          <cell r="AS28">
            <v>6</v>
          </cell>
          <cell r="AT28">
            <v>10</v>
          </cell>
          <cell r="AU28" t="str">
            <v>ソニー中央労働組合</v>
          </cell>
          <cell r="AV28" t="str">
            <v>15</v>
          </cell>
          <cell r="AW28" t="str">
            <v/>
          </cell>
          <cell r="AX28" t="str">
            <v/>
          </cell>
        </row>
        <row r="29">
          <cell r="A29" t="str">
            <v>0713</v>
          </cell>
          <cell r="B29" t="str">
            <v>10-0713-0</v>
          </cell>
          <cell r="D29" t="str">
            <v>10</v>
          </cell>
          <cell r="E29" t="str">
            <v>渡辺</v>
          </cell>
          <cell r="F29" t="str">
            <v>0713-0</v>
          </cell>
          <cell r="G29" t="str">
            <v>富士通ホーム＆オフィスサービス㈱</v>
          </cell>
          <cell r="H29">
            <v>27</v>
          </cell>
          <cell r="I29" t="str">
            <v>○</v>
          </cell>
          <cell r="J29" t="str">
            <v>○</v>
          </cell>
          <cell r="K29" t="str">
            <v>＠</v>
          </cell>
          <cell r="L29" t="str">
            <v>【変動】基本版のみ</v>
          </cell>
          <cell r="M29" t="str">
            <v>＠</v>
          </cell>
          <cell r="N29" t="str">
            <v>【変動】基本版のみ</v>
          </cell>
          <cell r="O29" t="str">
            <v>変更する</v>
          </cell>
          <cell r="P29" t="str">
            <v>変更する</v>
          </cell>
          <cell r="Q29" t="str">
            <v>変更する</v>
          </cell>
          <cell r="R29" t="str">
            <v>◎</v>
          </cell>
          <cell r="S29" t="str">
            <v>＠</v>
          </cell>
          <cell r="T29" t="str">
            <v>【変動】基本版のみ</v>
          </cell>
          <cell r="U29" t="str">
            <v>＠</v>
          </cell>
          <cell r="V29" t="str">
            <v>【変動】基本版のみ</v>
          </cell>
          <cell r="W29" t="str">
            <v>＠</v>
          </cell>
          <cell r="X29" t="str">
            <v>FAX変更</v>
          </cell>
          <cell r="Y29" t="str">
            <v>お客様各位</v>
          </cell>
          <cell r="AA29" t="str">
            <v/>
          </cell>
          <cell r="AB29" t="str">
            <v>富士通ホーム＆オフィスサービス㈱リテイル事業部</v>
          </cell>
          <cell r="AC29" t="str">
            <v>裏面</v>
          </cell>
          <cell r="AD29" t="str">
            <v>富士通ホーム＆オフィスサービス㈱リテイル事業部</v>
          </cell>
          <cell r="AE29" t="str">
            <v>ＦＡＸにて</v>
          </cell>
          <cell r="AF29" t="str">
            <v>044-754-2588</v>
          </cell>
          <cell r="AG29" t="str">
            <v>商品発送後別送で申込者様へ郵便払込取扱表をお送りしますので郵便局にてお振込み下さい。</v>
          </cell>
          <cell r="AH29" t="str">
            <v>○</v>
          </cell>
          <cell r="AI29" t="str">
            <v>○</v>
          </cell>
          <cell r="AJ29" t="str">
            <v>○</v>
          </cell>
          <cell r="AK29" t="str">
            <v>○</v>
          </cell>
          <cell r="AL29" t="str">
            <v>○</v>
          </cell>
          <cell r="AM29" t="str">
            <v>○</v>
          </cell>
          <cell r="AO29">
            <v>30</v>
          </cell>
          <cell r="AP29">
            <v>20</v>
          </cell>
          <cell r="AQ29">
            <v>990</v>
          </cell>
          <cell r="AR29" t="str">
            <v>しない</v>
          </cell>
          <cell r="AS29">
            <v>6</v>
          </cell>
          <cell r="AT29">
            <v>11</v>
          </cell>
          <cell r="AU29" t="str">
            <v>富士通ホーム＆オフィスサービス株式会社</v>
          </cell>
          <cell r="AV29" t="str">
            <v>16</v>
          </cell>
          <cell r="AW29" t="str">
            <v>会社名</v>
          </cell>
          <cell r="AX29" t="str">
            <v>部署℡</v>
          </cell>
        </row>
        <row r="30">
          <cell r="A30" t="str">
            <v>0713-1</v>
          </cell>
          <cell r="B30" t="str">
            <v>10-0713-1</v>
          </cell>
          <cell r="D30" t="str">
            <v>10</v>
          </cell>
          <cell r="E30" t="str">
            <v>渡辺</v>
          </cell>
          <cell r="F30" t="str">
            <v>0713-1</v>
          </cell>
          <cell r="G30" t="str">
            <v>ＤＭ30送料無料</v>
          </cell>
          <cell r="H30">
            <v>0</v>
          </cell>
          <cell r="I30" t="str">
            <v>×</v>
          </cell>
          <cell r="J30" t="str">
            <v>×</v>
          </cell>
          <cell r="K30" t="str">
            <v>ﾌｫｰﾏｯﾄ</v>
          </cell>
          <cell r="L30" t="str">
            <v>通常+自家用★</v>
          </cell>
          <cell r="M30" t="str">
            <v>ﾌｫｰﾏｯﾄ</v>
          </cell>
          <cell r="N30" t="str">
            <v>通常+自家用★</v>
          </cell>
          <cell r="O30" t="str">
            <v/>
          </cell>
          <cell r="P30" t="str">
            <v/>
          </cell>
          <cell r="Q30" t="str">
            <v/>
          </cell>
          <cell r="R30" t="str">
            <v>×</v>
          </cell>
          <cell r="S30" t="str">
            <v/>
          </cell>
          <cell r="T30" t="str">
            <v>通常</v>
          </cell>
          <cell r="U30" t="str">
            <v/>
          </cell>
          <cell r="V30" t="str">
            <v>通常</v>
          </cell>
          <cell r="W30" t="str">
            <v/>
          </cell>
          <cell r="X30" t="str">
            <v/>
          </cell>
          <cell r="Y30" t="str">
            <v>お客様各位</v>
          </cell>
          <cell r="AA30" t="str">
            <v/>
          </cell>
          <cell r="AB30" t="str">
            <v>丸大食品株式会社</v>
          </cell>
          <cell r="AC30" t="str">
            <v/>
          </cell>
          <cell r="AD30" t="str">
            <v/>
          </cell>
          <cell r="AE30" t="str">
            <v/>
          </cell>
          <cell r="AF30" t="str">
            <v/>
          </cell>
          <cell r="AG30" t="str">
            <v/>
          </cell>
          <cell r="AH30" t="str">
            <v>○</v>
          </cell>
          <cell r="AI30" t="str">
            <v>○</v>
          </cell>
          <cell r="AJ30" t="str">
            <v>○</v>
          </cell>
          <cell r="AK30" t="str">
            <v/>
          </cell>
          <cell r="AL30" t="str">
            <v/>
          </cell>
          <cell r="AM30" t="str">
            <v/>
          </cell>
          <cell r="AO30">
            <v>30</v>
          </cell>
          <cell r="AP30">
            <v>20</v>
          </cell>
          <cell r="AQ30" t="str">
            <v>無料</v>
          </cell>
          <cell r="AR30" t="str">
            <v>しない</v>
          </cell>
          <cell r="AS30">
            <v>6</v>
          </cell>
          <cell r="AT30">
            <v>11</v>
          </cell>
          <cell r="AU30" t="str">
            <v/>
          </cell>
          <cell r="AV30" t="str">
            <v/>
          </cell>
          <cell r="AW30" t="str">
            <v/>
          </cell>
          <cell r="AX30" t="str">
            <v/>
          </cell>
        </row>
        <row r="31">
          <cell r="A31" t="str">
            <v>0715</v>
          </cell>
          <cell r="B31" t="str">
            <v>10-0715-0</v>
          </cell>
          <cell r="D31" t="str">
            <v>10</v>
          </cell>
          <cell r="E31" t="str">
            <v>渡辺</v>
          </cell>
          <cell r="F31" t="str">
            <v>0715-0</v>
          </cell>
          <cell r="G31" t="str">
            <v>川崎市職員生協協同組合</v>
          </cell>
          <cell r="H31">
            <v>2</v>
          </cell>
          <cell r="I31" t="str">
            <v>○</v>
          </cell>
          <cell r="J31" t="str">
            <v>○</v>
          </cell>
          <cell r="K31" t="str">
            <v>ﾌｫｰﾏｯﾄ</v>
          </cell>
          <cell r="L31" t="str">
            <v>通常+自家用★</v>
          </cell>
          <cell r="M31" t="str">
            <v>ﾌｫｰﾏｯﾄ</v>
          </cell>
          <cell r="N31" t="str">
            <v>通常+自家用★</v>
          </cell>
          <cell r="O31" t="str">
            <v>変更しない</v>
          </cell>
          <cell r="P31" t="str">
            <v>変更しない</v>
          </cell>
          <cell r="Q31" t="str">
            <v>変更しない</v>
          </cell>
          <cell r="R31" t="str">
            <v>×</v>
          </cell>
          <cell r="S31" t="str">
            <v>ﾌｫｰﾏｯﾄ</v>
          </cell>
          <cell r="T31" t="str">
            <v>通常★</v>
          </cell>
          <cell r="U31" t="str">
            <v>ﾌｫｰﾏｯﾄ</v>
          </cell>
          <cell r="V31" t="str">
            <v>通常★</v>
          </cell>
          <cell r="W31" t="str">
            <v>ﾌｫｰﾏｯﾄ</v>
          </cell>
          <cell r="X31" t="str">
            <v>通常</v>
          </cell>
          <cell r="Y31" t="str">
            <v>お客様各位</v>
          </cell>
          <cell r="AA31" t="str">
            <v/>
          </cell>
          <cell r="AB31" t="str">
            <v>丸大食品株式会社</v>
          </cell>
          <cell r="AC31" t="str">
            <v>裏面</v>
          </cell>
          <cell r="AD31" t="str">
            <v>○</v>
          </cell>
          <cell r="AE31" t="str">
            <v>ＦＡＸ又は郵送にて</v>
          </cell>
          <cell r="AF31" t="str">
            <v>03-3647-3274</v>
          </cell>
          <cell r="AG31" t="str">
            <v>○</v>
          </cell>
          <cell r="AH31" t="str">
            <v>○</v>
          </cell>
          <cell r="AI31" t="str">
            <v>○</v>
          </cell>
          <cell r="AJ31" t="str">
            <v>○</v>
          </cell>
          <cell r="AK31" t="str">
            <v>○</v>
          </cell>
          <cell r="AL31" t="str">
            <v>○</v>
          </cell>
          <cell r="AM31" t="str">
            <v>○</v>
          </cell>
          <cell r="AO31">
            <v>30</v>
          </cell>
          <cell r="AP31">
            <v>20</v>
          </cell>
          <cell r="AQ31">
            <v>990</v>
          </cell>
          <cell r="AR31" t="str">
            <v>しない</v>
          </cell>
          <cell r="AS31">
            <v>5</v>
          </cell>
          <cell r="AT31">
            <v>11</v>
          </cell>
          <cell r="AU31" t="str">
            <v>川崎市職員生協協同組合</v>
          </cell>
          <cell r="AV31">
            <v>16</v>
          </cell>
          <cell r="AW31" t="str">
            <v/>
          </cell>
          <cell r="AX31" t="str">
            <v/>
          </cell>
        </row>
        <row r="32">
          <cell r="A32" t="str">
            <v>0721</v>
          </cell>
          <cell r="B32" t="str">
            <v>10-0721-0</v>
          </cell>
          <cell r="D32" t="str">
            <v>10</v>
          </cell>
          <cell r="E32" t="str">
            <v>渡辺</v>
          </cell>
          <cell r="F32" t="str">
            <v>0721-0</v>
          </cell>
          <cell r="G32" t="str">
            <v>横須賀市資源回収協同組合</v>
          </cell>
          <cell r="H32">
            <v>1</v>
          </cell>
          <cell r="I32" t="str">
            <v>○</v>
          </cell>
          <cell r="J32" t="str">
            <v>○</v>
          </cell>
          <cell r="K32" t="str">
            <v>ﾌｫｰﾏｯﾄ</v>
          </cell>
          <cell r="L32" t="str">
            <v>企業名なし(990)</v>
          </cell>
          <cell r="M32" t="str">
            <v>ﾌｫｰﾏｯﾄ</v>
          </cell>
          <cell r="N32" t="str">
            <v>企業名なし(990)</v>
          </cell>
          <cell r="O32" t="str">
            <v>変更しない</v>
          </cell>
          <cell r="P32" t="str">
            <v>変更しない</v>
          </cell>
          <cell r="Q32" t="str">
            <v>変更しない</v>
          </cell>
          <cell r="R32" t="str">
            <v/>
          </cell>
          <cell r="S32" t="str">
            <v>ﾌｫｰﾏｯﾄ</v>
          </cell>
          <cell r="T32" t="str">
            <v>通常★</v>
          </cell>
          <cell r="U32" t="str">
            <v>ﾌｫｰﾏｯﾄ</v>
          </cell>
          <cell r="V32" t="str">
            <v>通常★</v>
          </cell>
          <cell r="W32" t="str">
            <v>ﾌｫｰﾏｯﾄ</v>
          </cell>
          <cell r="X32" t="str">
            <v>通常</v>
          </cell>
          <cell r="Y32" t="str">
            <v>お客様各位</v>
          </cell>
          <cell r="AA32" t="str">
            <v/>
          </cell>
          <cell r="AB32" t="str">
            <v>丸大食品株式会社</v>
          </cell>
          <cell r="AC32" t="str">
            <v>裏面</v>
          </cell>
          <cell r="AD32" t="str">
            <v>○</v>
          </cell>
          <cell r="AG32" t="str">
            <v>○</v>
          </cell>
          <cell r="AH32" t="str">
            <v>○</v>
          </cell>
          <cell r="AI32" t="str">
            <v>○</v>
          </cell>
          <cell r="AJ32" t="str">
            <v>○</v>
          </cell>
          <cell r="AK32" t="str">
            <v>○</v>
          </cell>
          <cell r="AL32" t="str">
            <v>○</v>
          </cell>
          <cell r="AM32" t="str">
            <v>○</v>
          </cell>
          <cell r="AO32">
            <v>30</v>
          </cell>
          <cell r="AP32">
            <v>20</v>
          </cell>
          <cell r="AQ32">
            <v>990</v>
          </cell>
          <cell r="AR32" t="str">
            <v>しない</v>
          </cell>
          <cell r="AS32">
            <v>6</v>
          </cell>
          <cell r="AT32">
            <v>11</v>
          </cell>
          <cell r="AU32" t="str">
            <v>横須賀資源回収(協)</v>
          </cell>
          <cell r="AV32" t="str">
            <v>16</v>
          </cell>
          <cell r="AW32" t="str">
            <v/>
          </cell>
          <cell r="AX32" t="str">
            <v/>
          </cell>
        </row>
        <row r="33">
          <cell r="A33" t="str">
            <v>0723</v>
          </cell>
          <cell r="B33" t="str">
            <v>10-0723-0</v>
          </cell>
          <cell r="D33" t="str">
            <v>10</v>
          </cell>
          <cell r="E33" t="str">
            <v>渡辺</v>
          </cell>
          <cell r="F33" t="str">
            <v>0723-0</v>
          </cell>
          <cell r="G33" t="str">
            <v>明治ゴム化成</v>
          </cell>
          <cell r="H33">
            <v>0</v>
          </cell>
          <cell r="I33" t="str">
            <v>○</v>
          </cell>
          <cell r="J33" t="str">
            <v>○</v>
          </cell>
          <cell r="K33" t="str">
            <v>ﾌｫｰﾏｯﾄ</v>
          </cell>
          <cell r="L33" t="str">
            <v>企業名なし(990)</v>
          </cell>
          <cell r="M33" t="str">
            <v>ﾌｫｰﾏｯﾄ</v>
          </cell>
          <cell r="N33" t="str">
            <v>企業名なし(990)</v>
          </cell>
          <cell r="O33" t="str">
            <v>変更しない</v>
          </cell>
          <cell r="P33" t="str">
            <v>変更しない</v>
          </cell>
          <cell r="Q33" t="str">
            <v>変更しない</v>
          </cell>
          <cell r="R33" t="str">
            <v/>
          </cell>
          <cell r="S33" t="str">
            <v>ﾌｫｰﾏｯﾄ</v>
          </cell>
          <cell r="T33" t="str">
            <v>通常★</v>
          </cell>
          <cell r="U33" t="str">
            <v>ﾌｫｰﾏｯﾄ</v>
          </cell>
          <cell r="V33" t="str">
            <v>通常★</v>
          </cell>
          <cell r="W33" t="str">
            <v>ﾌｫｰﾏｯﾄ</v>
          </cell>
          <cell r="X33" t="str">
            <v>通常</v>
          </cell>
          <cell r="Y33" t="str">
            <v>お客様各位</v>
          </cell>
          <cell r="AA33" t="str">
            <v>明治ゴム化成労働組合</v>
          </cell>
          <cell r="AB33" t="str">
            <v>丸大食品株式会社</v>
          </cell>
          <cell r="AC33" t="str">
            <v>裏面</v>
          </cell>
          <cell r="AD33" t="str">
            <v>○</v>
          </cell>
          <cell r="AE33" t="str">
            <v>ＦＡＸ又は郵送にて</v>
          </cell>
          <cell r="AF33" t="str">
            <v>03-3647-3274</v>
          </cell>
          <cell r="AG33" t="str">
            <v>○</v>
          </cell>
          <cell r="AH33" t="str">
            <v>○</v>
          </cell>
          <cell r="AI33" t="str">
            <v>○</v>
          </cell>
          <cell r="AJ33" t="str">
            <v>○</v>
          </cell>
          <cell r="AK33" t="str">
            <v>○</v>
          </cell>
          <cell r="AL33" t="str">
            <v>○</v>
          </cell>
          <cell r="AM33" t="str">
            <v>○</v>
          </cell>
          <cell r="AO33">
            <v>30</v>
          </cell>
          <cell r="AP33">
            <v>20</v>
          </cell>
          <cell r="AQ33">
            <v>990</v>
          </cell>
          <cell r="AR33" t="str">
            <v>しない</v>
          </cell>
          <cell r="AS33">
            <v>6</v>
          </cell>
          <cell r="AT33">
            <v>11</v>
          </cell>
          <cell r="AU33" t="str">
            <v>明治ゴム化成</v>
          </cell>
          <cell r="AV33" t="str">
            <v/>
          </cell>
          <cell r="AW33" t="str">
            <v>課</v>
          </cell>
          <cell r="AX33" t="str">
            <v>内線</v>
          </cell>
        </row>
        <row r="34">
          <cell r="A34" t="str">
            <v>0724</v>
          </cell>
          <cell r="B34" t="str">
            <v>10-0724-0</v>
          </cell>
          <cell r="D34" t="str">
            <v>10</v>
          </cell>
          <cell r="E34" t="str">
            <v>渡辺</v>
          </cell>
          <cell r="F34" t="str">
            <v>0724-0</v>
          </cell>
          <cell r="G34" t="str">
            <v>富士フイルムビジネスイノベーション労働組合</v>
          </cell>
          <cell r="H34">
            <v>8</v>
          </cell>
          <cell r="I34" t="str">
            <v>○</v>
          </cell>
          <cell r="J34" t="str">
            <v>○</v>
          </cell>
          <cell r="K34" t="str">
            <v>＠</v>
          </cell>
          <cell r="L34" t="str">
            <v>送料込</v>
          </cell>
          <cell r="M34" t="str">
            <v>＠</v>
          </cell>
          <cell r="N34" t="str">
            <v>送料込</v>
          </cell>
          <cell r="O34" t="str">
            <v>変更しない</v>
          </cell>
          <cell r="P34" t="str">
            <v>変更しない</v>
          </cell>
          <cell r="Q34" t="str">
            <v>変更しない</v>
          </cell>
          <cell r="R34" t="str">
            <v/>
          </cell>
          <cell r="S34" t="str">
            <v>＠</v>
          </cell>
          <cell r="T34" t="str">
            <v>送料込</v>
          </cell>
          <cell r="U34" t="str">
            <v>＠</v>
          </cell>
          <cell r="V34" t="str">
            <v>送料込</v>
          </cell>
          <cell r="W34" t="str">
            <v>ﾌｫｰﾏｯﾄ</v>
          </cell>
          <cell r="X34" t="str">
            <v>通常</v>
          </cell>
          <cell r="Y34" t="str">
            <v>お客様各位</v>
          </cell>
          <cell r="AA34" t="str">
            <v/>
          </cell>
          <cell r="AB34" t="str">
            <v>富士フイルムビジネスイノベーション労働組合</v>
          </cell>
          <cell r="AC34" t="str">
            <v>裏面</v>
          </cell>
          <cell r="AD34" t="str">
            <v>○</v>
          </cell>
          <cell r="AE34" t="str">
            <v>FAX又は郵送にて</v>
          </cell>
          <cell r="AF34" t="str">
            <v>03-3647-3274</v>
          </cell>
          <cell r="AG34" t="str">
            <v>○</v>
          </cell>
          <cell r="AH34" t="str">
            <v>○</v>
          </cell>
          <cell r="AI34" t="str">
            <v>○</v>
          </cell>
          <cell r="AJ34" t="str">
            <v>○</v>
          </cell>
          <cell r="AK34" t="str">
            <v>○</v>
          </cell>
          <cell r="AL34" t="str">
            <v>○</v>
          </cell>
          <cell r="AM34" t="str">
            <v>○</v>
          </cell>
          <cell r="AO34">
            <v>24</v>
          </cell>
          <cell r="AP34">
            <v>14</v>
          </cell>
          <cell r="AQ34" t="str">
            <v>無料</v>
          </cell>
          <cell r="AR34" t="str">
            <v>しない</v>
          </cell>
          <cell r="AS34">
            <v>6</v>
          </cell>
          <cell r="AT34">
            <v>11</v>
          </cell>
          <cell r="AU34" t="str">
            <v>富士フイルムビジネス　　　イノベーション労働組合</v>
          </cell>
          <cell r="AV34" t="str">
            <v/>
          </cell>
          <cell r="AW34" t="str">
            <v/>
          </cell>
          <cell r="AX34" t="str">
            <v/>
          </cell>
        </row>
        <row r="35">
          <cell r="A35" t="str">
            <v>0731</v>
          </cell>
          <cell r="B35" t="str">
            <v>10-0731-0</v>
          </cell>
          <cell r="D35" t="str">
            <v>10</v>
          </cell>
          <cell r="E35" t="str">
            <v>渡辺</v>
          </cell>
          <cell r="F35" t="str">
            <v>0731-0</v>
          </cell>
          <cell r="G35" t="str">
            <v>IHIビジネスサポート</v>
          </cell>
          <cell r="H35">
            <v>5</v>
          </cell>
          <cell r="I35" t="str">
            <v>○</v>
          </cell>
          <cell r="J35" t="str">
            <v>○</v>
          </cell>
          <cell r="K35" t="str">
            <v>ﾌｫｰﾏｯﾄ</v>
          </cell>
          <cell r="L35" t="str">
            <v>【変動】通常</v>
          </cell>
          <cell r="M35" t="str">
            <v>ﾌｫｰﾏｯﾄ</v>
          </cell>
          <cell r="N35" t="str">
            <v>【変動】通常</v>
          </cell>
          <cell r="O35" t="str">
            <v>変更する</v>
          </cell>
          <cell r="P35" t="str">
            <v>変更する</v>
          </cell>
          <cell r="Q35" t="str">
            <v/>
          </cell>
          <cell r="R35" t="str">
            <v>◎</v>
          </cell>
          <cell r="S35" t="str">
            <v>ﾌｫｰﾏｯﾄ</v>
          </cell>
          <cell r="T35" t="str">
            <v>【変動】通常</v>
          </cell>
          <cell r="U35" t="str">
            <v>ﾌｫｰﾏｯﾄ</v>
          </cell>
          <cell r="V35" t="str">
            <v>【変動】通常</v>
          </cell>
          <cell r="W35" t="str">
            <v>＠</v>
          </cell>
          <cell r="X35" t="str">
            <v>参考計算付</v>
          </cell>
          <cell r="Y35" t="str">
            <v>お客様各位</v>
          </cell>
          <cell r="AA35" t="str">
            <v/>
          </cell>
          <cell r="AB35" t="str">
            <v>㈱ＩＨＩビジネスサポート</v>
          </cell>
          <cell r="AC35" t="str">
            <v>裏面</v>
          </cell>
          <cell r="AD35" t="str">
            <v>アイメイツ</v>
          </cell>
          <cell r="AE35" t="str">
            <v/>
          </cell>
          <cell r="AF35" t="str">
            <v>03-6204-8875</v>
          </cell>
          <cell r="AG35" t="str">
            <v>現金又は給与天引き</v>
          </cell>
          <cell r="AH35">
            <v>45860</v>
          </cell>
          <cell r="AI35" t="str">
            <v>○</v>
          </cell>
          <cell r="AJ35" t="str">
            <v>○</v>
          </cell>
          <cell r="AK35" t="str">
            <v>○</v>
          </cell>
          <cell r="AL35" t="str">
            <v>○</v>
          </cell>
          <cell r="AM35" t="str">
            <v>○</v>
          </cell>
          <cell r="AO35">
            <v>30</v>
          </cell>
          <cell r="AP35">
            <v>20</v>
          </cell>
          <cell r="AQ35">
            <v>990</v>
          </cell>
          <cell r="AR35" t="str">
            <v>しない</v>
          </cell>
          <cell r="AS35">
            <v>6</v>
          </cell>
          <cell r="AT35">
            <v>11</v>
          </cell>
          <cell r="AU35" t="str">
            <v>ＩＨＩビジネスサポート</v>
          </cell>
          <cell r="AV35" t="str">
            <v>16</v>
          </cell>
          <cell r="AW35" t="str">
            <v>課</v>
          </cell>
          <cell r="AX35" t="str">
            <v>内線</v>
          </cell>
        </row>
        <row r="36">
          <cell r="A36" t="str">
            <v>0733</v>
          </cell>
          <cell r="B36" t="str">
            <v>10-0733-0</v>
          </cell>
          <cell r="D36" t="str">
            <v>10</v>
          </cell>
          <cell r="E36" t="str">
            <v>渡辺</v>
          </cell>
          <cell r="F36" t="str">
            <v>0733-0</v>
          </cell>
          <cell r="G36" t="str">
            <v>ホリプロサービス</v>
          </cell>
          <cell r="H36">
            <v>2</v>
          </cell>
          <cell r="I36" t="str">
            <v>○</v>
          </cell>
          <cell r="J36" t="str">
            <v>○</v>
          </cell>
          <cell r="K36" t="str">
            <v>なし</v>
          </cell>
          <cell r="M36" t="str">
            <v>なし</v>
          </cell>
          <cell r="O36" t="str">
            <v>変更しない</v>
          </cell>
          <cell r="P36" t="str">
            <v>変更しない</v>
          </cell>
          <cell r="Q36" t="str">
            <v>変更しない</v>
          </cell>
          <cell r="R36" t="str">
            <v/>
          </cell>
          <cell r="S36" t="str">
            <v>ﾌｫｰﾏｯﾄ</v>
          </cell>
          <cell r="T36" t="str">
            <v>【変動】通常</v>
          </cell>
          <cell r="U36" t="str">
            <v>ﾌｫｰﾏｯﾄ</v>
          </cell>
          <cell r="V36" t="str">
            <v>【変動】通常</v>
          </cell>
          <cell r="W36" t="str">
            <v>ﾌｫｰﾏｯﾄ</v>
          </cell>
          <cell r="X36" t="str">
            <v>通常</v>
          </cell>
          <cell r="Y36" t="str">
            <v>お客様各位</v>
          </cell>
          <cell r="AA36" t="str">
            <v/>
          </cell>
          <cell r="AB36" t="str">
            <v>ホリプロサービス</v>
          </cell>
          <cell r="AC36" t="str">
            <v>裏面</v>
          </cell>
          <cell r="AD36" t="str">
            <v>○</v>
          </cell>
          <cell r="AE36" t="str">
            <v>FAX又は郵送にて</v>
          </cell>
          <cell r="AF36" t="str">
            <v>03-3647-3274</v>
          </cell>
          <cell r="AG36" t="str">
            <v>○</v>
          </cell>
          <cell r="AH36" t="str">
            <v>○</v>
          </cell>
          <cell r="AI36" t="str">
            <v>○</v>
          </cell>
          <cell r="AJ36" t="str">
            <v>○</v>
          </cell>
          <cell r="AK36" t="str">
            <v>○</v>
          </cell>
          <cell r="AL36" t="str">
            <v>○</v>
          </cell>
          <cell r="AM36" t="str">
            <v>○</v>
          </cell>
          <cell r="AO36">
            <v>35</v>
          </cell>
          <cell r="AP36">
            <v>20</v>
          </cell>
          <cell r="AQ36">
            <v>990</v>
          </cell>
          <cell r="AR36" t="str">
            <v>しない</v>
          </cell>
          <cell r="AS36">
            <v>6</v>
          </cell>
          <cell r="AT36">
            <v>11</v>
          </cell>
          <cell r="AU36" t="str">
            <v>ホリプロサービス</v>
          </cell>
          <cell r="AV36" t="str">
            <v/>
          </cell>
          <cell r="AW36" t="str">
            <v/>
          </cell>
          <cell r="AX36" t="str">
            <v/>
          </cell>
        </row>
        <row r="37">
          <cell r="A37" t="str">
            <v>0743</v>
          </cell>
          <cell r="B37" t="str">
            <v>10-0743-0</v>
          </cell>
          <cell r="D37" t="str">
            <v>10</v>
          </cell>
          <cell r="E37" t="str">
            <v>渡辺</v>
          </cell>
          <cell r="F37" t="str">
            <v>0743-0</v>
          </cell>
          <cell r="G37" t="str">
            <v>山梨県建築士事務所協会</v>
          </cell>
          <cell r="H37">
            <v>0</v>
          </cell>
          <cell r="I37" t="str">
            <v>×</v>
          </cell>
          <cell r="J37" t="str">
            <v>×</v>
          </cell>
          <cell r="K37" t="str">
            <v>ﾌｫｰﾏｯﾄ</v>
          </cell>
          <cell r="L37" t="str">
            <v>企業名なし(990)</v>
          </cell>
          <cell r="M37" t="str">
            <v>ﾌｫｰﾏｯﾄ</v>
          </cell>
          <cell r="N37" t="str">
            <v>企業名なし(990)</v>
          </cell>
          <cell r="O37" t="str">
            <v>変更しない</v>
          </cell>
          <cell r="P37" t="str">
            <v>変更しない</v>
          </cell>
          <cell r="Q37" t="str">
            <v>変更しない</v>
          </cell>
          <cell r="R37" t="str">
            <v>◎</v>
          </cell>
          <cell r="S37" t="str">
            <v>ﾌｫｰﾏｯﾄ</v>
          </cell>
          <cell r="T37" t="str">
            <v>通常★</v>
          </cell>
          <cell r="U37" t="str">
            <v>ﾌｫｰﾏｯﾄ</v>
          </cell>
          <cell r="V37" t="str">
            <v>通常★</v>
          </cell>
          <cell r="W37" t="str">
            <v>ﾌｫｰﾏｯﾄ</v>
          </cell>
          <cell r="X37" t="str">
            <v>通常</v>
          </cell>
          <cell r="Y37" t="str">
            <v>お客様各位</v>
          </cell>
          <cell r="AA37" t="str">
            <v/>
          </cell>
          <cell r="AB37" t="str">
            <v>丸大食品株式会社</v>
          </cell>
          <cell r="AC37" t="str">
            <v>裏面</v>
          </cell>
          <cell r="AD37" t="str">
            <v>○</v>
          </cell>
          <cell r="AE37" t="str">
            <v>FAX又は郵送にて</v>
          </cell>
          <cell r="AF37" t="str">
            <v>03-3647-3274</v>
          </cell>
          <cell r="AG37" t="str">
            <v>○</v>
          </cell>
          <cell r="AH37" t="str">
            <v>○</v>
          </cell>
          <cell r="AI37" t="str">
            <v>○</v>
          </cell>
          <cell r="AJ37" t="str">
            <v>○</v>
          </cell>
          <cell r="AK37" t="str">
            <v/>
          </cell>
          <cell r="AL37" t="str">
            <v/>
          </cell>
          <cell r="AM37" t="str">
            <v/>
          </cell>
          <cell r="AO37">
            <v>30</v>
          </cell>
          <cell r="AP37">
            <v>20</v>
          </cell>
          <cell r="AQ37">
            <v>990</v>
          </cell>
          <cell r="AR37" t="str">
            <v>しない</v>
          </cell>
          <cell r="AS37">
            <v>6</v>
          </cell>
          <cell r="AT37">
            <v>11</v>
          </cell>
          <cell r="AU37" t="str">
            <v>山梨県建築士事務所協会</v>
          </cell>
          <cell r="AV37" t="str">
            <v>14</v>
          </cell>
          <cell r="AW37" t="str">
            <v/>
          </cell>
          <cell r="AX37" t="str">
            <v/>
          </cell>
        </row>
        <row r="38">
          <cell r="A38" t="str">
            <v>0745</v>
          </cell>
          <cell r="B38" t="str">
            <v>10-0745-0</v>
          </cell>
          <cell r="D38" t="str">
            <v>10</v>
          </cell>
          <cell r="E38" t="str">
            <v>渡辺</v>
          </cell>
          <cell r="F38" t="str">
            <v>0745-0</v>
          </cell>
          <cell r="G38" t="str">
            <v>西厚木明治宅配センター</v>
          </cell>
          <cell r="H38">
            <v>18</v>
          </cell>
          <cell r="I38" t="str">
            <v>○</v>
          </cell>
          <cell r="J38" t="str">
            <v>○</v>
          </cell>
          <cell r="K38" t="str">
            <v>ﾌｫｰﾏｯﾄ</v>
          </cell>
          <cell r="L38" t="str">
            <v>【変動】通常</v>
          </cell>
          <cell r="M38" t="str">
            <v>ﾌｫｰﾏｯﾄ</v>
          </cell>
          <cell r="N38" t="str">
            <v>【変動】通常</v>
          </cell>
          <cell r="O38" t="str">
            <v>変更する</v>
          </cell>
          <cell r="P38" t="str">
            <v>変更する</v>
          </cell>
          <cell r="Q38" t="str">
            <v>変更しない</v>
          </cell>
          <cell r="R38" t="str">
            <v>◎</v>
          </cell>
          <cell r="S38" t="str">
            <v>ﾌｫｰﾏｯﾄ</v>
          </cell>
          <cell r="T38" t="str">
            <v>【変動】通常FAXなし</v>
          </cell>
          <cell r="U38" t="str">
            <v>ﾌｫｰﾏｯﾄ</v>
          </cell>
          <cell r="V38" t="str">
            <v>【変動】通常FAXなし</v>
          </cell>
          <cell r="W38" t="str">
            <v>ﾌｫｰﾏｯﾄ</v>
          </cell>
          <cell r="X38" t="str">
            <v>【変動】通常FAXなし</v>
          </cell>
          <cell r="Y38" t="str">
            <v>お客様各位</v>
          </cell>
          <cell r="AA38" t="str">
            <v/>
          </cell>
          <cell r="AB38" t="str">
            <v>西厚木センター</v>
          </cell>
          <cell r="AC38" t="str">
            <v>裏面</v>
          </cell>
          <cell r="AD38" t="str">
            <v/>
          </cell>
          <cell r="AE38" t="str">
            <v>牛乳箱にお入れくださるか、直接お渡し下さい。※牛乳と一緒にはお届けできません。</v>
          </cell>
          <cell r="AF38" t="str">
            <v/>
          </cell>
          <cell r="AG38" t="str">
            <v>ご注文後、順次ご請求させて頂きます</v>
          </cell>
          <cell r="AH38" t="str">
            <v>○</v>
          </cell>
          <cell r="AI38" t="str">
            <v>○</v>
          </cell>
          <cell r="AJ38" t="str">
            <v/>
          </cell>
          <cell r="AK38" t="str">
            <v/>
          </cell>
          <cell r="AL38" t="str">
            <v/>
          </cell>
          <cell r="AM38" t="str">
            <v/>
          </cell>
          <cell r="AO38">
            <v>30</v>
          </cell>
          <cell r="AP38">
            <v>20</v>
          </cell>
          <cell r="AQ38">
            <v>990</v>
          </cell>
          <cell r="AR38" t="str">
            <v>しない</v>
          </cell>
          <cell r="AS38">
            <v>6</v>
          </cell>
          <cell r="AT38">
            <v>11</v>
          </cell>
          <cell r="AU38" t="str">
            <v>西厚木明治　　　　　　　宅配センター</v>
          </cell>
          <cell r="AV38" t="str">
            <v/>
          </cell>
          <cell r="AW38" t="str">
            <v/>
          </cell>
          <cell r="AX38" t="str">
            <v/>
          </cell>
        </row>
        <row r="39">
          <cell r="A39" t="str">
            <v>0746</v>
          </cell>
          <cell r="B39" t="str">
            <v>10-0746-0</v>
          </cell>
          <cell r="D39" t="str">
            <v>10</v>
          </cell>
          <cell r="E39" t="str">
            <v>渡辺</v>
          </cell>
          <cell r="F39" t="str">
            <v>0746-0</v>
          </cell>
          <cell r="G39" t="str">
            <v>東海大前宅配センター</v>
          </cell>
          <cell r="H39">
            <v>2</v>
          </cell>
          <cell r="I39" t="str">
            <v>○</v>
          </cell>
          <cell r="J39" t="str">
            <v>○</v>
          </cell>
          <cell r="K39" t="str">
            <v>ﾌｫｰﾏｯﾄ</v>
          </cell>
          <cell r="L39" t="str">
            <v>【変動】通常</v>
          </cell>
          <cell r="M39" t="str">
            <v>ﾌｫｰﾏｯﾄ</v>
          </cell>
          <cell r="N39" t="str">
            <v>【変動】通常</v>
          </cell>
          <cell r="O39" t="str">
            <v>変更する</v>
          </cell>
          <cell r="P39" t="str">
            <v>変更する</v>
          </cell>
          <cell r="Q39" t="str">
            <v>変更しない</v>
          </cell>
          <cell r="R39" t="str">
            <v>◎</v>
          </cell>
          <cell r="S39" t="str">
            <v>ﾌｫｰﾏｯﾄ</v>
          </cell>
          <cell r="T39" t="str">
            <v>【変動】通常FAXなし</v>
          </cell>
          <cell r="U39" t="str">
            <v>ﾌｫｰﾏｯﾄ</v>
          </cell>
          <cell r="V39" t="str">
            <v>【変動】通常FAXなし</v>
          </cell>
          <cell r="W39" t="str">
            <v>ﾌｫｰﾏｯﾄ</v>
          </cell>
          <cell r="X39" t="str">
            <v>【変動】通常FAXなし</v>
          </cell>
          <cell r="Y39" t="str">
            <v>お客様各位</v>
          </cell>
          <cell r="AA39" t="str">
            <v/>
          </cell>
          <cell r="AB39" t="str">
            <v>東海大前宅配センター</v>
          </cell>
          <cell r="AC39" t="str">
            <v>裏面</v>
          </cell>
          <cell r="AD39" t="str">
            <v/>
          </cell>
          <cell r="AE39" t="str">
            <v>牛乳箱にお入れくださるか、直接お渡し下さい。※牛乳と一緒にはお届けできません。</v>
          </cell>
          <cell r="AF39" t="str">
            <v/>
          </cell>
          <cell r="AG39" t="str">
            <v>ご注文後、順次ご請求させて頂きます</v>
          </cell>
          <cell r="AH39" t="str">
            <v>○</v>
          </cell>
          <cell r="AI39" t="str">
            <v>○</v>
          </cell>
          <cell r="AJ39" t="str">
            <v/>
          </cell>
          <cell r="AK39" t="str">
            <v/>
          </cell>
          <cell r="AL39" t="str">
            <v/>
          </cell>
          <cell r="AM39" t="str">
            <v/>
          </cell>
          <cell r="AO39">
            <v>30</v>
          </cell>
          <cell r="AP39">
            <v>20</v>
          </cell>
          <cell r="AQ39">
            <v>990</v>
          </cell>
          <cell r="AR39" t="str">
            <v>しない</v>
          </cell>
          <cell r="AS39">
            <v>6</v>
          </cell>
          <cell r="AT39">
            <v>11</v>
          </cell>
          <cell r="AU39" t="str">
            <v>東海大前　　　　　　　　　宅配センター</v>
          </cell>
          <cell r="AV39" t="str">
            <v/>
          </cell>
          <cell r="AW39" t="str">
            <v/>
          </cell>
          <cell r="AX39" t="str">
            <v/>
          </cell>
        </row>
        <row r="40">
          <cell r="A40" t="str">
            <v>0747</v>
          </cell>
          <cell r="B40" t="str">
            <v>10-0747-0</v>
          </cell>
          <cell r="D40" t="str">
            <v>10</v>
          </cell>
          <cell r="E40" t="str">
            <v>渡辺</v>
          </cell>
          <cell r="F40" t="str">
            <v>0747-0</v>
          </cell>
          <cell r="G40" t="str">
            <v>明治乳業市沢宅配センター</v>
          </cell>
          <cell r="H40">
            <v>0</v>
          </cell>
          <cell r="I40" t="str">
            <v>×</v>
          </cell>
          <cell r="J40" t="str">
            <v>×</v>
          </cell>
          <cell r="K40" t="str">
            <v>なし</v>
          </cell>
          <cell r="M40" t="str">
            <v>＠</v>
          </cell>
          <cell r="N40" t="str">
            <v/>
          </cell>
          <cell r="O40" t="str">
            <v/>
          </cell>
          <cell r="P40" t="str">
            <v/>
          </cell>
          <cell r="Q40" t="str">
            <v/>
          </cell>
          <cell r="R40" t="str">
            <v>◎</v>
          </cell>
          <cell r="S40" t="str">
            <v>＠</v>
          </cell>
          <cell r="T40" t="str">
            <v/>
          </cell>
          <cell r="U40" t="str">
            <v>＠</v>
          </cell>
          <cell r="V40" t="str">
            <v/>
          </cell>
          <cell r="W40" t="str">
            <v>ﾌｫｰﾏｯﾄ</v>
          </cell>
          <cell r="X40" t="str">
            <v>FAXなし</v>
          </cell>
          <cell r="Y40" t="str">
            <v>お客様各位</v>
          </cell>
          <cell r="AA40" t="str">
            <v/>
          </cell>
          <cell r="AB40" t="str">
            <v>市沢センター</v>
          </cell>
          <cell r="AC40" t="str">
            <v>裏面</v>
          </cell>
          <cell r="AD40" t="str">
            <v/>
          </cell>
          <cell r="AE40" t="str">
            <v/>
          </cell>
          <cell r="AF40" t="str">
            <v/>
          </cell>
          <cell r="AG40" t="str">
            <v>ご注文後、順次ご請求させて頂きます</v>
          </cell>
          <cell r="AH40" t="str">
            <v>○</v>
          </cell>
          <cell r="AI40" t="str">
            <v>○</v>
          </cell>
          <cell r="AJ40" t="str">
            <v/>
          </cell>
          <cell r="AK40" t="str">
            <v/>
          </cell>
          <cell r="AL40" t="str">
            <v/>
          </cell>
          <cell r="AM40" t="str">
            <v/>
          </cell>
          <cell r="AO40">
            <v>30</v>
          </cell>
          <cell r="AP40">
            <v>20</v>
          </cell>
          <cell r="AQ40">
            <v>990</v>
          </cell>
          <cell r="AR40" t="str">
            <v>しない</v>
          </cell>
          <cell r="AS40" t="str">
            <v/>
          </cell>
          <cell r="AT40">
            <v>11</v>
          </cell>
          <cell r="AU40" t="str">
            <v>市沢明治　　　　　　　宅配センター</v>
          </cell>
          <cell r="AV40" t="str">
            <v/>
          </cell>
          <cell r="AW40" t="str">
            <v/>
          </cell>
          <cell r="AX40" t="str">
            <v/>
          </cell>
        </row>
        <row r="41">
          <cell r="A41" t="str">
            <v>0751</v>
          </cell>
          <cell r="B41" t="str">
            <v>10-0751-0</v>
          </cell>
          <cell r="D41" t="str">
            <v>10</v>
          </cell>
          <cell r="E41" t="str">
            <v>渡辺</v>
          </cell>
          <cell r="F41" t="str">
            <v>0751-0</v>
          </cell>
          <cell r="G41" t="str">
            <v>横浜市シルバー人材センター</v>
          </cell>
          <cell r="H41">
            <v>1</v>
          </cell>
          <cell r="I41" t="str">
            <v>○</v>
          </cell>
          <cell r="J41" t="str">
            <v>○</v>
          </cell>
          <cell r="K41" t="str">
            <v>ﾌｫｰﾏｯﾄ</v>
          </cell>
          <cell r="L41" t="str">
            <v>企業名なし(990)</v>
          </cell>
          <cell r="M41" t="str">
            <v>ﾌｫｰﾏｯﾄ</v>
          </cell>
          <cell r="N41" t="str">
            <v>企業名なし(990)</v>
          </cell>
          <cell r="O41" t="str">
            <v>変更しない</v>
          </cell>
          <cell r="P41" t="str">
            <v>変更しない</v>
          </cell>
          <cell r="Q41" t="str">
            <v>変更しない</v>
          </cell>
          <cell r="R41" t="str">
            <v/>
          </cell>
          <cell r="S41" t="str">
            <v>ﾌｫｰﾏｯﾄ</v>
          </cell>
          <cell r="T41" t="str">
            <v>通常★</v>
          </cell>
          <cell r="U41" t="str">
            <v>ﾌｫｰﾏｯﾄ</v>
          </cell>
          <cell r="V41" t="str">
            <v>通常★</v>
          </cell>
          <cell r="W41" t="str">
            <v>ﾌｫｰﾏｯﾄ</v>
          </cell>
          <cell r="X41" t="str">
            <v>通常</v>
          </cell>
          <cell r="Y41" t="str">
            <v>お客様各位</v>
          </cell>
          <cell r="AA41" t="str">
            <v/>
          </cell>
          <cell r="AB41" t="str">
            <v>丸大食品株式会社</v>
          </cell>
          <cell r="AC41" t="str">
            <v>裏面</v>
          </cell>
          <cell r="AD41" t="str">
            <v>○</v>
          </cell>
          <cell r="AE41" t="str">
            <v>FAX又は郵送にて</v>
          </cell>
          <cell r="AF41" t="str">
            <v>○</v>
          </cell>
          <cell r="AG41" t="str">
            <v>○</v>
          </cell>
          <cell r="AH41" t="str">
            <v>○</v>
          </cell>
          <cell r="AI41" t="str">
            <v>○</v>
          </cell>
          <cell r="AJ41" t="str">
            <v>○</v>
          </cell>
          <cell r="AK41" t="str">
            <v>○</v>
          </cell>
          <cell r="AL41" t="str">
            <v>○</v>
          </cell>
          <cell r="AM41" t="str">
            <v>○</v>
          </cell>
          <cell r="AO41">
            <v>30</v>
          </cell>
          <cell r="AP41">
            <v>20</v>
          </cell>
          <cell r="AQ41">
            <v>990</v>
          </cell>
          <cell r="AR41" t="str">
            <v>しない</v>
          </cell>
          <cell r="AS41">
            <v>6</v>
          </cell>
          <cell r="AT41">
            <v>11</v>
          </cell>
          <cell r="AU41" t="str">
            <v>横浜市シルバー　　　　　　人材センター</v>
          </cell>
          <cell r="AV41" t="str">
            <v>16</v>
          </cell>
          <cell r="AW41" t="str">
            <v/>
          </cell>
          <cell r="AX41" t="str">
            <v/>
          </cell>
        </row>
        <row r="42">
          <cell r="A42" t="str">
            <v>0752</v>
          </cell>
          <cell r="B42" t="str">
            <v>10-0752-0</v>
          </cell>
          <cell r="D42" t="str">
            <v>10</v>
          </cell>
          <cell r="E42" t="str">
            <v>渡辺</v>
          </cell>
          <cell r="F42" t="str">
            <v>0752-0</v>
          </cell>
          <cell r="G42" t="str">
            <v>日本物産　日比谷</v>
          </cell>
          <cell r="H42">
            <v>0</v>
          </cell>
          <cell r="I42" t="str">
            <v>×</v>
          </cell>
          <cell r="J42" t="str">
            <v>×</v>
          </cell>
          <cell r="K42" t="str">
            <v>＠</v>
          </cell>
          <cell r="L42" t="str">
            <v/>
          </cell>
          <cell r="M42" t="str">
            <v>＠</v>
          </cell>
          <cell r="N42" t="str">
            <v/>
          </cell>
          <cell r="O42" t="str">
            <v/>
          </cell>
          <cell r="P42" t="str">
            <v/>
          </cell>
          <cell r="Q42" t="str">
            <v/>
          </cell>
          <cell r="R42" t="str">
            <v/>
          </cell>
          <cell r="S42" t="str">
            <v>＠</v>
          </cell>
          <cell r="T42" t="str">
            <v/>
          </cell>
          <cell r="U42" t="str">
            <v>＠</v>
          </cell>
          <cell r="V42" t="str">
            <v/>
          </cell>
          <cell r="W42" t="str">
            <v>＠</v>
          </cell>
          <cell r="X42" t="str">
            <v/>
          </cell>
          <cell r="Y42" t="str">
            <v>お客様各位</v>
          </cell>
          <cell r="AA42" t="str">
            <v/>
          </cell>
          <cell r="AB42" t="str">
            <v>日本物産(株)　ショップ日比谷</v>
          </cell>
          <cell r="AC42" t="str">
            <v>裏面</v>
          </cell>
          <cell r="AD42" t="str">
            <v/>
          </cell>
          <cell r="AE42" t="str">
            <v/>
          </cell>
          <cell r="AF42" t="str">
            <v>03-3213-1842</v>
          </cell>
          <cell r="AG42" t="str">
            <v/>
          </cell>
          <cell r="AH42" t="str">
            <v>○</v>
          </cell>
          <cell r="AI42" t="str">
            <v>○</v>
          </cell>
          <cell r="AJ42" t="str">
            <v/>
          </cell>
          <cell r="AK42" t="str">
            <v/>
          </cell>
          <cell r="AL42" t="str">
            <v/>
          </cell>
          <cell r="AM42" t="str">
            <v/>
          </cell>
          <cell r="AO42">
            <v>38</v>
          </cell>
          <cell r="AP42">
            <v>20</v>
          </cell>
          <cell r="AQ42">
            <v>990</v>
          </cell>
          <cell r="AR42" t="str">
            <v>しない</v>
          </cell>
          <cell r="AS42">
            <v>6</v>
          </cell>
          <cell r="AT42">
            <v>11</v>
          </cell>
          <cell r="AU42" t="str">
            <v>日本物産NBショップ</v>
          </cell>
          <cell r="AV42" t="str">
            <v>所属名</v>
          </cell>
          <cell r="AW42" t="str">
            <v>個人番号</v>
          </cell>
          <cell r="AX42" t="str">
            <v/>
          </cell>
        </row>
        <row r="43">
          <cell r="A43" t="str">
            <v>0754</v>
          </cell>
          <cell r="B43" t="str">
            <v>10-0754-0</v>
          </cell>
          <cell r="D43" t="str">
            <v>10</v>
          </cell>
          <cell r="E43" t="str">
            <v>渡辺</v>
          </cell>
          <cell r="F43" t="str">
            <v>0754-0</v>
          </cell>
          <cell r="G43" t="str">
            <v>業務食材　築井</v>
          </cell>
          <cell r="H43">
            <v>4</v>
          </cell>
          <cell r="I43" t="str">
            <v>○</v>
          </cell>
          <cell r="J43" t="str">
            <v>○</v>
          </cell>
          <cell r="K43" t="str">
            <v>ﾌｫｰﾏｯﾄ</v>
          </cell>
          <cell r="L43" t="str">
            <v>合体版のみ★</v>
          </cell>
          <cell r="M43" t="str">
            <v>ﾌｫｰﾏｯﾄ</v>
          </cell>
          <cell r="N43" t="str">
            <v>合体版のみ★</v>
          </cell>
          <cell r="O43" t="str">
            <v>変更する</v>
          </cell>
          <cell r="P43" t="str">
            <v>変更する</v>
          </cell>
          <cell r="Q43" t="str">
            <v>変更しない</v>
          </cell>
          <cell r="R43" t="str">
            <v/>
          </cell>
          <cell r="S43" t="str">
            <v/>
          </cell>
          <cell r="T43" t="str">
            <v>通常★</v>
          </cell>
          <cell r="U43" t="str">
            <v/>
          </cell>
          <cell r="V43" t="str">
            <v>通常★</v>
          </cell>
          <cell r="W43" t="str">
            <v>ﾌｫｰﾏｯﾄ</v>
          </cell>
          <cell r="X43" t="str">
            <v>通常</v>
          </cell>
          <cell r="Y43" t="str">
            <v>お客様各位</v>
          </cell>
          <cell r="Z43" t="str">
            <v/>
          </cell>
          <cell r="AA43" t="str">
            <v/>
          </cell>
          <cell r="AB43" t="str">
            <v>丸大食品株式会社</v>
          </cell>
          <cell r="AC43" t="str">
            <v/>
          </cell>
          <cell r="AD43" t="str">
            <v>担当者様</v>
          </cell>
          <cell r="AE43" t="str">
            <v/>
          </cell>
          <cell r="AF43" t="str">
            <v/>
          </cell>
          <cell r="AG43" t="str">
            <v>担当者様までお支払いください。</v>
          </cell>
          <cell r="AH43" t="str">
            <v>○</v>
          </cell>
          <cell r="AI43" t="str">
            <v>○</v>
          </cell>
          <cell r="AJ43" t="str">
            <v>○</v>
          </cell>
          <cell r="AK43" t="str">
            <v>○</v>
          </cell>
          <cell r="AL43" t="str">
            <v>○</v>
          </cell>
          <cell r="AM43" t="str">
            <v>○</v>
          </cell>
          <cell r="AO43">
            <v>30</v>
          </cell>
          <cell r="AP43">
            <v>20</v>
          </cell>
          <cell r="AQ43">
            <v>990</v>
          </cell>
          <cell r="AR43" t="str">
            <v>しない</v>
          </cell>
          <cell r="AS43">
            <v>5</v>
          </cell>
          <cell r="AT43" t="str">
            <v/>
          </cell>
          <cell r="AU43" t="str">
            <v>築井</v>
          </cell>
          <cell r="AV43" t="str">
            <v/>
          </cell>
          <cell r="AW43" t="str">
            <v/>
          </cell>
          <cell r="AX43" t="str">
            <v/>
          </cell>
        </row>
        <row r="44">
          <cell r="A44" t="str">
            <v>0755</v>
          </cell>
          <cell r="B44" t="str">
            <v>10-0755-0</v>
          </cell>
          <cell r="D44" t="str">
            <v>10</v>
          </cell>
          <cell r="E44" t="str">
            <v>渡辺</v>
          </cell>
          <cell r="F44" t="str">
            <v>0755-0</v>
          </cell>
          <cell r="G44" t="str">
            <v>日本物産　豊洲</v>
          </cell>
          <cell r="H44">
            <v>0</v>
          </cell>
          <cell r="I44" t="str">
            <v>×</v>
          </cell>
          <cell r="J44" t="str">
            <v>×</v>
          </cell>
          <cell r="K44" t="str">
            <v>＠</v>
          </cell>
          <cell r="L44" t="str">
            <v/>
          </cell>
          <cell r="M44" t="str">
            <v>＠</v>
          </cell>
          <cell r="N44" t="str">
            <v/>
          </cell>
          <cell r="O44" t="str">
            <v/>
          </cell>
          <cell r="P44" t="str">
            <v/>
          </cell>
          <cell r="Q44" t="str">
            <v/>
          </cell>
          <cell r="R44" t="str">
            <v/>
          </cell>
          <cell r="S44" t="str">
            <v>＠</v>
          </cell>
          <cell r="T44" t="str">
            <v/>
          </cell>
          <cell r="U44" t="str">
            <v>＠</v>
          </cell>
          <cell r="W44" t="str">
            <v>＠</v>
          </cell>
          <cell r="X44" t="str">
            <v/>
          </cell>
          <cell r="Y44" t="str">
            <v>お客様各位</v>
          </cell>
          <cell r="AA44" t="str">
            <v/>
          </cell>
          <cell r="AB44" t="str">
            <v>日本物産(株)　ショップ日比谷</v>
          </cell>
          <cell r="AC44" t="str">
            <v>裏面</v>
          </cell>
          <cell r="AD44" t="str">
            <v/>
          </cell>
          <cell r="AE44" t="str">
            <v/>
          </cell>
          <cell r="AF44" t="str">
            <v>03-3213-1842</v>
          </cell>
          <cell r="AG44" t="str">
            <v/>
          </cell>
          <cell r="AH44" t="str">
            <v>○</v>
          </cell>
          <cell r="AI44" t="str">
            <v>○</v>
          </cell>
          <cell r="AJ44" t="str">
            <v/>
          </cell>
          <cell r="AK44" t="str">
            <v/>
          </cell>
          <cell r="AL44" t="str">
            <v/>
          </cell>
          <cell r="AM44" t="str">
            <v/>
          </cell>
          <cell r="AO44">
            <v>38</v>
          </cell>
          <cell r="AP44">
            <v>20</v>
          </cell>
          <cell r="AQ44">
            <v>990</v>
          </cell>
          <cell r="AR44" t="str">
            <v>しない</v>
          </cell>
          <cell r="AS44">
            <v>6</v>
          </cell>
          <cell r="AT44">
            <v>11</v>
          </cell>
          <cell r="AU44" t="str">
            <v>日本物産NBショップ</v>
          </cell>
          <cell r="AV44" t="str">
            <v>所属名</v>
          </cell>
          <cell r="AW44" t="str">
            <v>個人番号</v>
          </cell>
          <cell r="AX44" t="str">
            <v/>
          </cell>
        </row>
        <row r="45">
          <cell r="A45" t="str">
            <v>0756</v>
          </cell>
          <cell r="B45" t="str">
            <v>10-0756-0</v>
          </cell>
          <cell r="D45" t="str">
            <v>10</v>
          </cell>
          <cell r="E45" t="str">
            <v>渡辺</v>
          </cell>
          <cell r="F45" t="str">
            <v>0756-0</v>
          </cell>
          <cell r="G45" t="str">
            <v xml:space="preserve">MHIパワーエンジニアリング労働組合横浜支部 </v>
          </cell>
          <cell r="H45">
            <v>18</v>
          </cell>
          <cell r="I45" t="str">
            <v>×</v>
          </cell>
          <cell r="J45" t="str">
            <v>×</v>
          </cell>
          <cell r="K45" t="str">
            <v>＠</v>
          </cell>
          <cell r="L45" t="str">
            <v>通常</v>
          </cell>
          <cell r="M45" t="str">
            <v>＠</v>
          </cell>
          <cell r="N45" t="str">
            <v>通常</v>
          </cell>
          <cell r="O45" t="str">
            <v>変更しない</v>
          </cell>
          <cell r="P45" t="str">
            <v>変更しない</v>
          </cell>
          <cell r="Q45" t="str">
            <v>変更しない</v>
          </cell>
          <cell r="R45" t="str">
            <v/>
          </cell>
          <cell r="S45" t="str">
            <v>＠</v>
          </cell>
          <cell r="T45" t="str">
            <v>【変動】通常</v>
          </cell>
          <cell r="U45" t="str">
            <v>＠</v>
          </cell>
          <cell r="V45" t="str">
            <v>【変動】通常</v>
          </cell>
          <cell r="W45" t="str">
            <v>＠</v>
          </cell>
          <cell r="X45" t="str">
            <v>通常</v>
          </cell>
          <cell r="Y45" t="str">
            <v>お客様各位</v>
          </cell>
          <cell r="AA45" t="str">
            <v xml:space="preserve">MHIパワーエンジニアリング労働組合横浜支部 </v>
          </cell>
          <cell r="AB45" t="str">
            <v>横浜支部</v>
          </cell>
          <cell r="AC45" t="str">
            <v>裏面</v>
          </cell>
          <cell r="AD45" t="str">
            <v>組合事務所</v>
          </cell>
          <cell r="AG45" t="str">
            <v>1月給与より天引きさせて頂きます</v>
          </cell>
          <cell r="AH45" t="str">
            <v>○</v>
          </cell>
          <cell r="AI45" t="str">
            <v>○</v>
          </cell>
          <cell r="AJ45" t="str">
            <v>○</v>
          </cell>
          <cell r="AK45" t="str">
            <v>○</v>
          </cell>
          <cell r="AL45" t="str">
            <v>○</v>
          </cell>
          <cell r="AM45" t="str">
            <v>○</v>
          </cell>
          <cell r="AO45">
            <v>40</v>
          </cell>
          <cell r="AP45">
            <v>20</v>
          </cell>
          <cell r="AQ45">
            <v>990</v>
          </cell>
          <cell r="AR45" t="str">
            <v>しない</v>
          </cell>
          <cell r="AS45">
            <v>6</v>
          </cell>
          <cell r="AT45">
            <v>11</v>
          </cell>
          <cell r="AU45" t="str">
            <v>MHIパワーエンジニアリング労働組合横浜支部</v>
          </cell>
          <cell r="AV45" t="str">
            <v/>
          </cell>
          <cell r="AW45" t="str">
            <v/>
          </cell>
          <cell r="AX45" t="str">
            <v/>
          </cell>
        </row>
        <row r="46">
          <cell r="A46" t="str">
            <v>0760</v>
          </cell>
          <cell r="B46" t="str">
            <v>10-0760-0</v>
          </cell>
          <cell r="D46" t="str">
            <v>10</v>
          </cell>
          <cell r="E46" t="str">
            <v>渡辺</v>
          </cell>
          <cell r="F46" t="str">
            <v>0760-0</v>
          </cell>
          <cell r="G46" t="str">
            <v>三菱重工交通・建設エンジニアリング労組</v>
          </cell>
          <cell r="H46">
            <v>4</v>
          </cell>
          <cell r="I46" t="str">
            <v>×</v>
          </cell>
          <cell r="J46" t="str">
            <v>×</v>
          </cell>
          <cell r="K46" t="str">
            <v>＠</v>
          </cell>
          <cell r="L46" t="str">
            <v>通常</v>
          </cell>
          <cell r="M46" t="str">
            <v>＠</v>
          </cell>
          <cell r="N46" t="str">
            <v>通常</v>
          </cell>
          <cell r="O46" t="str">
            <v>変更しない</v>
          </cell>
          <cell r="P46" t="str">
            <v>変更しない</v>
          </cell>
          <cell r="Q46" t="str">
            <v>変更しない</v>
          </cell>
          <cell r="R46" t="str">
            <v/>
          </cell>
          <cell r="S46" t="str">
            <v>＠</v>
          </cell>
          <cell r="T46" t="str">
            <v>【変動】通常</v>
          </cell>
          <cell r="U46" t="str">
            <v>＠</v>
          </cell>
          <cell r="V46" t="str">
            <v>【変動】通常</v>
          </cell>
          <cell r="W46" t="str">
            <v>＠</v>
          </cell>
          <cell r="X46" t="str">
            <v>通常</v>
          </cell>
          <cell r="Y46" t="str">
            <v>お客様各位</v>
          </cell>
          <cell r="AB46" t="str">
            <v>三菱重工交通・建設エンジニアリング労組</v>
          </cell>
          <cell r="AC46" t="str">
            <v>裏面</v>
          </cell>
          <cell r="AD46" t="str">
            <v>組合事務所</v>
          </cell>
          <cell r="AG46" t="str">
            <v>1月給与より天引きさせて頂きます</v>
          </cell>
          <cell r="AH46" t="str">
            <v>○</v>
          </cell>
          <cell r="AI46" t="str">
            <v>○</v>
          </cell>
          <cell r="AJ46" t="str">
            <v>○</v>
          </cell>
          <cell r="AK46" t="str">
            <v>○</v>
          </cell>
          <cell r="AL46" t="str">
            <v>○</v>
          </cell>
          <cell r="AM46" t="str">
            <v>○</v>
          </cell>
          <cell r="AO46">
            <v>40</v>
          </cell>
          <cell r="AP46">
            <v>20</v>
          </cell>
          <cell r="AQ46">
            <v>990</v>
          </cell>
          <cell r="AR46" t="str">
            <v>しない</v>
          </cell>
          <cell r="AS46">
            <v>6</v>
          </cell>
          <cell r="AT46">
            <v>11</v>
          </cell>
          <cell r="AU46" t="str">
            <v>三菱重工交通・建設エンジニアリング労組</v>
          </cell>
          <cell r="AV46" t="str">
            <v/>
          </cell>
          <cell r="AW46" t="str">
            <v/>
          </cell>
          <cell r="AX46" t="str">
            <v/>
          </cell>
        </row>
        <row r="47">
          <cell r="A47" t="str">
            <v>0763</v>
          </cell>
          <cell r="B47" t="str">
            <v>10-0763-0</v>
          </cell>
          <cell r="D47" t="str">
            <v>10</v>
          </cell>
          <cell r="E47" t="str">
            <v>渡辺</v>
          </cell>
          <cell r="F47" t="str">
            <v>0763-0</v>
          </cell>
          <cell r="G47" t="str">
            <v>株式会社　ゆたか</v>
          </cell>
          <cell r="H47">
            <v>44</v>
          </cell>
          <cell r="I47" t="str">
            <v>○</v>
          </cell>
          <cell r="J47" t="str">
            <v>○</v>
          </cell>
          <cell r="K47" t="str">
            <v>ﾌｫｰﾏｯﾄ</v>
          </cell>
          <cell r="L47" t="str">
            <v>【変動】通常</v>
          </cell>
          <cell r="M47" t="str">
            <v>ﾌｫｰﾏｯﾄ</v>
          </cell>
          <cell r="N47" t="str">
            <v>【変動】通常</v>
          </cell>
          <cell r="O47" t="str">
            <v>変更する</v>
          </cell>
          <cell r="P47" t="str">
            <v>変更する</v>
          </cell>
          <cell r="Q47" t="str">
            <v>変更しない</v>
          </cell>
          <cell r="R47" t="str">
            <v/>
          </cell>
          <cell r="S47" t="str">
            <v>ﾌｫｰﾏｯﾄ</v>
          </cell>
          <cell r="T47" t="str">
            <v>【変動】通常FAXなし</v>
          </cell>
          <cell r="U47" t="str">
            <v>ﾌｫｰﾏｯﾄ</v>
          </cell>
          <cell r="V47" t="str">
            <v>【変動】通常FAXなし</v>
          </cell>
          <cell r="W47" t="str">
            <v>ﾌｫｰﾏｯﾄ</v>
          </cell>
          <cell r="X47" t="str">
            <v>【変動】通常FAXなし</v>
          </cell>
          <cell r="Y47" t="str">
            <v>お客様各位</v>
          </cell>
          <cell r="AA47" t="str">
            <v/>
          </cell>
          <cell r="AB47" t="str">
            <v>（株）ゆたか</v>
          </cell>
          <cell r="AC47" t="str">
            <v>裏面</v>
          </cell>
          <cell r="AD47" t="str">
            <v/>
          </cell>
          <cell r="AE47" t="str">
            <v>牛乳箱にお入れくださるか、直接お渡し下さい。</v>
          </cell>
          <cell r="AF47" t="str">
            <v/>
          </cell>
          <cell r="AG47" t="str">
            <v>月締めの牛乳代金と一緒にご請求いたします</v>
          </cell>
          <cell r="AH47" t="str">
            <v>○</v>
          </cell>
          <cell r="AI47" t="str">
            <v>○</v>
          </cell>
          <cell r="AJ47" t="str">
            <v>○</v>
          </cell>
          <cell r="AK47" t="str">
            <v>○</v>
          </cell>
          <cell r="AL47" t="str">
            <v>○</v>
          </cell>
          <cell r="AM47" t="str">
            <v>○</v>
          </cell>
          <cell r="AO47">
            <v>30</v>
          </cell>
          <cell r="AP47">
            <v>20</v>
          </cell>
          <cell r="AQ47">
            <v>990</v>
          </cell>
          <cell r="AR47" t="str">
            <v>しない</v>
          </cell>
          <cell r="AS47">
            <v>6</v>
          </cell>
          <cell r="AT47">
            <v>11</v>
          </cell>
        </row>
        <row r="48">
          <cell r="A48" t="str">
            <v>0767</v>
          </cell>
          <cell r="B48" t="str">
            <v>10-0767-0</v>
          </cell>
          <cell r="D48" t="str">
            <v>10</v>
          </cell>
          <cell r="E48" t="str">
            <v>渡辺</v>
          </cell>
          <cell r="F48" t="str">
            <v>0767-0</v>
          </cell>
          <cell r="G48" t="str">
            <v>横浜市消防生協</v>
          </cell>
          <cell r="H48">
            <v>1</v>
          </cell>
          <cell r="I48" t="str">
            <v>○</v>
          </cell>
          <cell r="J48" t="str">
            <v>○</v>
          </cell>
          <cell r="K48" t="str">
            <v>ﾌｫｰﾏｯﾄ</v>
          </cell>
          <cell r="L48" t="str">
            <v>【変動】通常+自家用</v>
          </cell>
          <cell r="M48" t="str">
            <v>ﾌｫｰﾏｯﾄ</v>
          </cell>
          <cell r="N48" t="str">
            <v>【変動】通常+自家用</v>
          </cell>
          <cell r="O48" t="str">
            <v>変更しない</v>
          </cell>
          <cell r="P48" t="str">
            <v>変更しない</v>
          </cell>
          <cell r="Q48" t="str">
            <v>変更しない</v>
          </cell>
          <cell r="R48" t="str">
            <v/>
          </cell>
          <cell r="S48" t="str">
            <v>ﾌｫｰﾏｯﾄ</v>
          </cell>
          <cell r="T48" t="str">
            <v>【変動】通常</v>
          </cell>
          <cell r="U48" t="str">
            <v>ﾌｫｰﾏｯﾄ</v>
          </cell>
          <cell r="V48" t="str">
            <v>【変動】通常</v>
          </cell>
          <cell r="W48" t="str">
            <v>ﾌｫｰﾏｯﾄ</v>
          </cell>
          <cell r="X48" t="str">
            <v>通常</v>
          </cell>
          <cell r="Y48" t="str">
            <v>お客様各位</v>
          </cell>
          <cell r="Z48" t="str">
            <v/>
          </cell>
          <cell r="AA48" t="str">
            <v/>
          </cell>
          <cell r="AB48" t="str">
            <v>丸大食品株式会社</v>
          </cell>
          <cell r="AC48" t="str">
            <v>裏面</v>
          </cell>
          <cell r="AD48" t="str">
            <v>○</v>
          </cell>
          <cell r="AE48" t="str">
            <v>FAX又は郵送にて</v>
          </cell>
          <cell r="AF48" t="str">
            <v>03-3647-3274</v>
          </cell>
          <cell r="AG48" t="str">
            <v>〇</v>
          </cell>
          <cell r="AH48" t="str">
            <v>○</v>
          </cell>
          <cell r="AI48" t="str">
            <v>○</v>
          </cell>
          <cell r="AJ48" t="str">
            <v>○</v>
          </cell>
          <cell r="AK48" t="str">
            <v>○</v>
          </cell>
          <cell r="AL48" t="str">
            <v>○</v>
          </cell>
          <cell r="AM48" t="str">
            <v>○</v>
          </cell>
          <cell r="AO48">
            <v>35</v>
          </cell>
          <cell r="AP48">
            <v>20</v>
          </cell>
          <cell r="AQ48">
            <v>990</v>
          </cell>
          <cell r="AR48" t="str">
            <v>しない</v>
          </cell>
          <cell r="AS48">
            <v>6</v>
          </cell>
          <cell r="AT48">
            <v>11</v>
          </cell>
          <cell r="AU48" t="str">
            <v>横浜市生協事務局</v>
          </cell>
          <cell r="AV48" t="str">
            <v/>
          </cell>
          <cell r="AW48" t="str">
            <v/>
          </cell>
          <cell r="AX48" t="str">
            <v/>
          </cell>
        </row>
        <row r="49">
          <cell r="A49" t="str">
            <v>0770</v>
          </cell>
          <cell r="B49" t="str">
            <v>10-0770-0</v>
          </cell>
          <cell r="D49" t="str">
            <v>10</v>
          </cell>
          <cell r="E49" t="str">
            <v>渡辺</v>
          </cell>
          <cell r="F49" t="str">
            <v>0770-0</v>
          </cell>
          <cell r="G49" t="str">
            <v>神奈川県歯科医師会</v>
          </cell>
          <cell r="H49">
            <v>4</v>
          </cell>
          <cell r="I49" t="str">
            <v>○</v>
          </cell>
          <cell r="J49" t="str">
            <v>○</v>
          </cell>
          <cell r="K49" t="str">
            <v>ﾌｫｰﾏｯﾄ</v>
          </cell>
          <cell r="L49" t="str">
            <v>【変動】通常+自家用</v>
          </cell>
          <cell r="M49" t="str">
            <v>ﾌｫｰﾏｯﾄ</v>
          </cell>
          <cell r="N49" t="str">
            <v>【変動】通常+自家用</v>
          </cell>
          <cell r="O49" t="str">
            <v>変更しない</v>
          </cell>
          <cell r="P49" t="str">
            <v>変更しない</v>
          </cell>
          <cell r="Q49" t="str">
            <v>変更しない</v>
          </cell>
          <cell r="R49" t="str">
            <v/>
          </cell>
          <cell r="S49" t="str">
            <v>ﾌｫｰﾏｯﾄ</v>
          </cell>
          <cell r="T49" t="str">
            <v>【変動】通常</v>
          </cell>
          <cell r="U49" t="str">
            <v>ﾌｫｰﾏｯﾄ</v>
          </cell>
          <cell r="V49" t="str">
            <v>【変動】通常</v>
          </cell>
          <cell r="W49" t="str">
            <v>ﾌｫｰﾏｯﾄ</v>
          </cell>
          <cell r="X49" t="str">
            <v>通常</v>
          </cell>
          <cell r="Y49" t="str">
            <v>お客様各位</v>
          </cell>
          <cell r="AA49" t="str">
            <v/>
          </cell>
          <cell r="AB49" t="str">
            <v>公益社団法人神奈川県歯科医師会</v>
          </cell>
          <cell r="AC49" t="str">
            <v>裏面</v>
          </cell>
          <cell r="AD49" t="str">
            <v>○</v>
          </cell>
          <cell r="AE49" t="str">
            <v>FAX又は郵送にて</v>
          </cell>
          <cell r="AF49" t="str">
            <v>03-3647-3274</v>
          </cell>
          <cell r="AG49" t="str">
            <v>○</v>
          </cell>
          <cell r="AH49" t="str">
            <v>○</v>
          </cell>
          <cell r="AI49" t="str">
            <v>○</v>
          </cell>
          <cell r="AJ49" t="str">
            <v>○</v>
          </cell>
          <cell r="AK49" t="str">
            <v>○</v>
          </cell>
          <cell r="AL49" t="str">
            <v>○</v>
          </cell>
          <cell r="AM49" t="str">
            <v>○</v>
          </cell>
          <cell r="AO49">
            <v>35</v>
          </cell>
          <cell r="AP49">
            <v>20</v>
          </cell>
          <cell r="AQ49">
            <v>990</v>
          </cell>
          <cell r="AR49" t="str">
            <v>しない</v>
          </cell>
          <cell r="AS49">
            <v>6</v>
          </cell>
          <cell r="AT49">
            <v>10</v>
          </cell>
          <cell r="AU49" t="str">
            <v>神奈川県歯科医師会</v>
          </cell>
          <cell r="AV49" t="str">
            <v/>
          </cell>
          <cell r="AW49" t="str">
            <v/>
          </cell>
          <cell r="AX49" t="str">
            <v/>
          </cell>
        </row>
        <row r="50">
          <cell r="A50" t="str">
            <v>0771</v>
          </cell>
          <cell r="B50" t="str">
            <v>10-0771-0</v>
          </cell>
          <cell r="D50" t="str">
            <v>10</v>
          </cell>
          <cell r="E50" t="str">
            <v>渡辺</v>
          </cell>
          <cell r="F50" t="str">
            <v>0771-0</v>
          </cell>
          <cell r="G50" t="str">
            <v>日立労組ＨＩＴM支部小田原地区センター</v>
          </cell>
          <cell r="H50">
            <v>0</v>
          </cell>
          <cell r="I50" t="str">
            <v>×</v>
          </cell>
          <cell r="J50" t="str">
            <v>×</v>
          </cell>
          <cell r="K50" t="str">
            <v/>
          </cell>
          <cell r="L50" t="str">
            <v/>
          </cell>
          <cell r="M50" t="str">
            <v/>
          </cell>
          <cell r="N50" t="str">
            <v/>
          </cell>
          <cell r="O50" t="str">
            <v/>
          </cell>
          <cell r="P50" t="str">
            <v/>
          </cell>
          <cell r="Q50" t="str">
            <v/>
          </cell>
          <cell r="R50" t="str">
            <v/>
          </cell>
          <cell r="S50" t="str">
            <v>＠</v>
          </cell>
          <cell r="T50" t="str">
            <v/>
          </cell>
          <cell r="U50" t="str">
            <v>＠</v>
          </cell>
          <cell r="V50" t="str">
            <v/>
          </cell>
          <cell r="W50" t="str">
            <v>＠</v>
          </cell>
          <cell r="X50" t="str">
            <v>参考計算付</v>
          </cell>
          <cell r="Y50" t="str">
            <v>お客様各位</v>
          </cell>
          <cell r="AA50" t="str">
            <v>日立労組ＨＩＴＭ支部</v>
          </cell>
          <cell r="AB50" t="str">
            <v>小田原地区センター</v>
          </cell>
          <cell r="AC50" t="str">
            <v/>
          </cell>
          <cell r="AD50" t="str">
            <v/>
          </cell>
          <cell r="AE50" t="str">
            <v/>
          </cell>
          <cell r="AF50" t="str">
            <v/>
          </cell>
          <cell r="AG50" t="str">
            <v>1月分の給与より天引きさせて頂きます。</v>
          </cell>
          <cell r="AH50" t="str">
            <v/>
          </cell>
          <cell r="AJ50" t="str">
            <v>○</v>
          </cell>
          <cell r="AK50" t="str">
            <v>○</v>
          </cell>
          <cell r="AL50" t="str">
            <v>○</v>
          </cell>
          <cell r="AM50" t="str">
            <v>○</v>
          </cell>
          <cell r="AO50">
            <v>33.332999999999998</v>
          </cell>
          <cell r="AP50">
            <v>20</v>
          </cell>
          <cell r="AQ50">
            <v>990</v>
          </cell>
          <cell r="AR50" t="str">
            <v>しない</v>
          </cell>
          <cell r="AS50">
            <v>6</v>
          </cell>
          <cell r="AT50">
            <v>11</v>
          </cell>
          <cell r="AU50" t="str">
            <v>日立労組ＨＩＴＭ支部小田原地区センター</v>
          </cell>
          <cell r="AV50" t="str">
            <v>10</v>
          </cell>
          <cell r="AW50" t="str">
            <v/>
          </cell>
          <cell r="AX50" t="str">
            <v/>
          </cell>
        </row>
        <row r="51">
          <cell r="A51" t="str">
            <v>0772</v>
          </cell>
          <cell r="B51" t="str">
            <v>10-0772-0</v>
          </cell>
          <cell r="D51" t="str">
            <v>10</v>
          </cell>
          <cell r="E51" t="str">
            <v>渡辺</v>
          </cell>
          <cell r="F51" t="str">
            <v>0772-0</v>
          </cell>
          <cell r="G51" t="str">
            <v>UMC・Hエレクトロニクス労働組合</v>
          </cell>
          <cell r="H51">
            <v>3</v>
          </cell>
          <cell r="I51" t="str">
            <v>×</v>
          </cell>
          <cell r="J51" t="str">
            <v>×</v>
          </cell>
          <cell r="K51" t="str">
            <v/>
          </cell>
          <cell r="L51" t="str">
            <v/>
          </cell>
          <cell r="M51" t="str">
            <v/>
          </cell>
          <cell r="N51" t="str">
            <v/>
          </cell>
          <cell r="O51" t="str">
            <v/>
          </cell>
          <cell r="P51" t="str">
            <v/>
          </cell>
          <cell r="Q51" t="str">
            <v/>
          </cell>
          <cell r="R51" t="str">
            <v/>
          </cell>
          <cell r="S51" t="str">
            <v>＠</v>
          </cell>
          <cell r="T51" t="str">
            <v/>
          </cell>
          <cell r="U51" t="str">
            <v>＠</v>
          </cell>
          <cell r="V51" t="str">
            <v/>
          </cell>
          <cell r="W51" t="str">
            <v>ﾌｫｰﾏｯﾄ</v>
          </cell>
          <cell r="X51" t="str">
            <v>参考計算付</v>
          </cell>
          <cell r="Y51" t="str">
            <v>お客様各位</v>
          </cell>
          <cell r="AB51" t="str">
            <v>UMC・Hエレクトロニクス労働組合</v>
          </cell>
          <cell r="AC51" t="str">
            <v/>
          </cell>
          <cell r="AD51" t="str">
            <v/>
          </cell>
          <cell r="AE51" t="str">
            <v/>
          </cell>
          <cell r="AF51" t="str">
            <v/>
          </cell>
          <cell r="AG51" t="str">
            <v>1月分の給与より天引きさせて頂きます。</v>
          </cell>
          <cell r="AH51" t="str">
            <v/>
          </cell>
          <cell r="AJ51" t="str">
            <v>○</v>
          </cell>
          <cell r="AK51" t="str">
            <v>○</v>
          </cell>
          <cell r="AL51" t="str">
            <v>○</v>
          </cell>
          <cell r="AM51" t="str">
            <v>○</v>
          </cell>
          <cell r="AO51">
            <v>33.332999999999998</v>
          </cell>
          <cell r="AP51">
            <v>20</v>
          </cell>
          <cell r="AQ51">
            <v>990</v>
          </cell>
          <cell r="AR51" t="str">
            <v>しない</v>
          </cell>
          <cell r="AS51">
            <v>6</v>
          </cell>
          <cell r="AT51">
            <v>11</v>
          </cell>
          <cell r="AU51" t="str">
            <v>UMC・Hエレクトロニクス労働組合</v>
          </cell>
          <cell r="AV51" t="str">
            <v>10</v>
          </cell>
          <cell r="AW51" t="str">
            <v>職場・社員番号</v>
          </cell>
          <cell r="AX51" t="str">
            <v>申込者名</v>
          </cell>
        </row>
        <row r="52">
          <cell r="A52" t="str">
            <v>0773</v>
          </cell>
          <cell r="B52" t="str">
            <v>10-0773-0</v>
          </cell>
          <cell r="D52" t="str">
            <v>10</v>
          </cell>
          <cell r="E52" t="str">
            <v>渡辺</v>
          </cell>
          <cell r="F52" t="str">
            <v>0773-0</v>
          </cell>
          <cell r="G52" t="str">
            <v>日立労組ＨＩＴM支部郡山地区センター</v>
          </cell>
          <cell r="H52">
            <v>0</v>
          </cell>
          <cell r="I52" t="str">
            <v>×</v>
          </cell>
          <cell r="J52" t="str">
            <v>×</v>
          </cell>
          <cell r="K52" t="str">
            <v/>
          </cell>
          <cell r="L52" t="str">
            <v/>
          </cell>
          <cell r="M52" t="str">
            <v/>
          </cell>
          <cell r="N52" t="str">
            <v/>
          </cell>
          <cell r="O52" t="str">
            <v/>
          </cell>
          <cell r="P52" t="str">
            <v/>
          </cell>
          <cell r="Q52" t="str">
            <v/>
          </cell>
          <cell r="R52" t="str">
            <v/>
          </cell>
          <cell r="S52" t="str">
            <v>＠</v>
          </cell>
          <cell r="T52" t="str">
            <v/>
          </cell>
          <cell r="U52" t="str">
            <v>＠</v>
          </cell>
          <cell r="V52" t="str">
            <v/>
          </cell>
          <cell r="W52" t="str">
            <v>＠</v>
          </cell>
          <cell r="X52" t="str">
            <v>参考計算付</v>
          </cell>
          <cell r="Y52" t="str">
            <v>お客様各位</v>
          </cell>
          <cell r="AA52" t="str">
            <v>日立労組ＨＩＴＭ支部</v>
          </cell>
          <cell r="AB52" t="str">
            <v>郡山地区センター</v>
          </cell>
          <cell r="AC52" t="str">
            <v/>
          </cell>
          <cell r="AD52" t="str">
            <v/>
          </cell>
          <cell r="AE52" t="str">
            <v/>
          </cell>
          <cell r="AF52" t="str">
            <v/>
          </cell>
          <cell r="AG52" t="str">
            <v>1月分の給与より天引きさせて頂きます。</v>
          </cell>
          <cell r="AH52" t="str">
            <v/>
          </cell>
          <cell r="AJ52" t="str">
            <v>○</v>
          </cell>
          <cell r="AK52" t="str">
            <v>○</v>
          </cell>
          <cell r="AL52" t="str">
            <v>○</v>
          </cell>
          <cell r="AM52" t="str">
            <v>○</v>
          </cell>
          <cell r="AO52">
            <v>33.332999999999998</v>
          </cell>
          <cell r="AP52">
            <v>20</v>
          </cell>
          <cell r="AQ52">
            <v>990</v>
          </cell>
          <cell r="AR52" t="str">
            <v>しない</v>
          </cell>
          <cell r="AS52">
            <v>6</v>
          </cell>
          <cell r="AT52">
            <v>11</v>
          </cell>
          <cell r="AU52" t="str">
            <v>日立労組ＨＩＴＭ支部郡山地区センター</v>
          </cell>
          <cell r="AV52" t="str">
            <v>10</v>
          </cell>
          <cell r="AW52" t="str">
            <v/>
          </cell>
          <cell r="AX52" t="str">
            <v/>
          </cell>
        </row>
        <row r="53">
          <cell r="A53" t="str">
            <v>0777</v>
          </cell>
          <cell r="B53" t="str">
            <v>10-0777-0</v>
          </cell>
          <cell r="D53" t="str">
            <v>10</v>
          </cell>
          <cell r="E53" t="str">
            <v>渡辺</v>
          </cell>
          <cell r="F53" t="str">
            <v>0777-0</v>
          </cell>
          <cell r="G53" t="str">
            <v>ＤＭ３３－３１５</v>
          </cell>
          <cell r="H53">
            <v>2</v>
          </cell>
          <cell r="I53" t="str">
            <v>○</v>
          </cell>
          <cell r="J53" t="str">
            <v>○</v>
          </cell>
          <cell r="K53" t="str">
            <v>ﾌｫｰﾏｯﾄ</v>
          </cell>
          <cell r="L53" t="str">
            <v>【変動】通常</v>
          </cell>
          <cell r="M53" t="str">
            <v>ﾌｫｰﾏｯﾄ</v>
          </cell>
          <cell r="N53" t="str">
            <v>【変動】通常</v>
          </cell>
          <cell r="O53" t="str">
            <v/>
          </cell>
          <cell r="P53" t="str">
            <v/>
          </cell>
          <cell r="Q53" t="str">
            <v/>
          </cell>
          <cell r="R53" t="str">
            <v/>
          </cell>
          <cell r="S53" t="str">
            <v>ﾌｫｰﾏｯﾄ</v>
          </cell>
          <cell r="T53" t="str">
            <v>【変動】通常</v>
          </cell>
          <cell r="U53" t="str">
            <v>ﾌｫｰﾏｯﾄ</v>
          </cell>
          <cell r="V53" t="str">
            <v>【変動】通常</v>
          </cell>
          <cell r="W53" t="str">
            <v>ﾌｫｰﾏｯﾄ</v>
          </cell>
          <cell r="X53" t="str">
            <v>通常</v>
          </cell>
          <cell r="Y53" t="str">
            <v>お客様各位</v>
          </cell>
          <cell r="AA53" t="str">
            <v/>
          </cell>
          <cell r="AB53" t="str">
            <v>丸大食品株式会社</v>
          </cell>
          <cell r="AC53" t="str">
            <v>裏面</v>
          </cell>
          <cell r="AD53" t="str">
            <v>○</v>
          </cell>
          <cell r="AE53" t="str">
            <v>郵送又はFAXにて</v>
          </cell>
          <cell r="AF53" t="str">
            <v>○</v>
          </cell>
          <cell r="AG53" t="str">
            <v>○</v>
          </cell>
          <cell r="AH53" t="str">
            <v>○</v>
          </cell>
          <cell r="AI53" t="str">
            <v>○</v>
          </cell>
          <cell r="AJ53" t="str">
            <v>○</v>
          </cell>
          <cell r="AK53" t="str">
            <v/>
          </cell>
          <cell r="AL53" t="str">
            <v/>
          </cell>
          <cell r="AM53" t="str">
            <v/>
          </cell>
          <cell r="AO53">
            <v>33.332999999999998</v>
          </cell>
          <cell r="AP53">
            <v>20</v>
          </cell>
          <cell r="AQ53">
            <v>990</v>
          </cell>
          <cell r="AR53" t="str">
            <v>しない</v>
          </cell>
          <cell r="AS53">
            <v>6</v>
          </cell>
          <cell r="AT53">
            <v>11</v>
          </cell>
          <cell r="AU53" t="str">
            <v/>
          </cell>
          <cell r="AV53" t="str">
            <v/>
          </cell>
          <cell r="AW53" t="str">
            <v/>
          </cell>
          <cell r="AX53" t="str">
            <v/>
          </cell>
        </row>
        <row r="54">
          <cell r="A54" t="str">
            <v>0785</v>
          </cell>
          <cell r="B54" t="str">
            <v>10-0785-0</v>
          </cell>
          <cell r="D54" t="str">
            <v>10</v>
          </cell>
          <cell r="E54" t="str">
            <v>渡辺</v>
          </cell>
          <cell r="F54" t="str">
            <v>0785-0</v>
          </cell>
          <cell r="G54" t="str">
            <v>藤沢市職員福利厚生会</v>
          </cell>
          <cell r="H54">
            <v>3</v>
          </cell>
          <cell r="I54" t="str">
            <v>○</v>
          </cell>
          <cell r="J54" t="str">
            <v>○</v>
          </cell>
          <cell r="K54" t="str">
            <v>ﾌｫｰﾏｯﾄ</v>
          </cell>
          <cell r="L54" t="str">
            <v>通常+自家用★</v>
          </cell>
          <cell r="M54" t="str">
            <v>ﾌｫｰﾏｯﾄ</v>
          </cell>
          <cell r="N54" t="str">
            <v>通常+自家用★</v>
          </cell>
          <cell r="O54" t="str">
            <v/>
          </cell>
          <cell r="P54" t="str">
            <v/>
          </cell>
          <cell r="Q54" t="str">
            <v/>
          </cell>
          <cell r="R54" t="str">
            <v/>
          </cell>
          <cell r="S54" t="str">
            <v>ﾌｫｰﾏｯﾄ</v>
          </cell>
          <cell r="T54" t="str">
            <v>通常★</v>
          </cell>
          <cell r="U54" t="str">
            <v>ﾌｫｰﾏｯﾄ</v>
          </cell>
          <cell r="V54" t="str">
            <v>通常★</v>
          </cell>
          <cell r="W54" t="str">
            <v>ﾌｫｰﾏｯﾄ</v>
          </cell>
          <cell r="X54" t="str">
            <v>通常</v>
          </cell>
          <cell r="Y54" t="str">
            <v>お客様各位</v>
          </cell>
          <cell r="AA54" t="str">
            <v/>
          </cell>
          <cell r="AB54" t="str">
            <v>藤沢市職員福利厚生会</v>
          </cell>
          <cell r="AC54" t="str">
            <v>裏面</v>
          </cell>
          <cell r="AD54" t="str">
            <v>○</v>
          </cell>
          <cell r="AE54" t="str">
            <v>FAX又は郵送にて</v>
          </cell>
          <cell r="AF54" t="str">
            <v>○</v>
          </cell>
          <cell r="AG54" t="str">
            <v>商品発送後別送で申込書の御依頼主様宛に御請求書をお届け致します。コンビニエンス支払い。</v>
          </cell>
          <cell r="AH54" t="str">
            <v>○</v>
          </cell>
          <cell r="AI54" t="str">
            <v>○</v>
          </cell>
          <cell r="AJ54" t="str">
            <v>○</v>
          </cell>
          <cell r="AK54" t="str">
            <v>○</v>
          </cell>
          <cell r="AL54" t="str">
            <v>○</v>
          </cell>
          <cell r="AM54" t="str">
            <v>○</v>
          </cell>
          <cell r="AO54">
            <v>30</v>
          </cell>
          <cell r="AP54">
            <v>20</v>
          </cell>
          <cell r="AQ54">
            <v>990</v>
          </cell>
          <cell r="AR54" t="str">
            <v>しない</v>
          </cell>
          <cell r="AS54">
            <v>6</v>
          </cell>
          <cell r="AT54">
            <v>11</v>
          </cell>
          <cell r="AU54" t="str">
            <v>藤沢市職員福利厚生会</v>
          </cell>
          <cell r="AV54" t="str">
            <v/>
          </cell>
          <cell r="AW54" t="str">
            <v/>
          </cell>
          <cell r="AX54" t="str">
            <v/>
          </cell>
        </row>
        <row r="55">
          <cell r="A55" t="str">
            <v>0789</v>
          </cell>
          <cell r="B55" t="str">
            <v>10-0789-0</v>
          </cell>
          <cell r="D55" t="str">
            <v>10</v>
          </cell>
          <cell r="E55" t="str">
            <v>渡辺</v>
          </cell>
          <cell r="F55" t="str">
            <v>0789-0</v>
          </cell>
          <cell r="G55" t="str">
            <v>池田　正</v>
          </cell>
          <cell r="H55">
            <v>2</v>
          </cell>
          <cell r="I55" t="str">
            <v>○</v>
          </cell>
          <cell r="J55" t="str">
            <v>○</v>
          </cell>
          <cell r="K55" t="str">
            <v>ﾌｫｰﾏｯﾄ</v>
          </cell>
          <cell r="L55" t="str">
            <v>合体版のみ★</v>
          </cell>
          <cell r="M55" t="str">
            <v>ﾌｫｰﾏｯﾄ</v>
          </cell>
          <cell r="N55" t="str">
            <v>合体版のみ★</v>
          </cell>
          <cell r="O55" t="str">
            <v>変更する</v>
          </cell>
          <cell r="P55" t="str">
            <v>変更する</v>
          </cell>
          <cell r="Q55" t="str">
            <v>変更しない</v>
          </cell>
          <cell r="Y55" t="str">
            <v>お客様各位</v>
          </cell>
          <cell r="AB55" t="str">
            <v>丸大食品株式会社</v>
          </cell>
          <cell r="AD55" t="str">
            <v>担当者様</v>
          </cell>
          <cell r="AG55" t="str">
            <v>担当者様までお支払いください。</v>
          </cell>
          <cell r="AH55" t="str">
            <v>○</v>
          </cell>
          <cell r="AI55" t="str">
            <v>○</v>
          </cell>
          <cell r="AJ55" t="str">
            <v>○</v>
          </cell>
          <cell r="AK55" t="str">
            <v>○</v>
          </cell>
          <cell r="AL55" t="str">
            <v>○</v>
          </cell>
          <cell r="AM55" t="str">
            <v>○</v>
          </cell>
          <cell r="AO55">
            <v>30</v>
          </cell>
          <cell r="AP55">
            <v>20</v>
          </cell>
          <cell r="AQ55">
            <v>990</v>
          </cell>
          <cell r="AR55" t="str">
            <v>しない</v>
          </cell>
        </row>
        <row r="56">
          <cell r="A56" t="str">
            <v>0791</v>
          </cell>
          <cell r="B56" t="str">
            <v>10-0791-0</v>
          </cell>
          <cell r="D56" t="str">
            <v>10</v>
          </cell>
          <cell r="E56" t="str">
            <v>渡辺</v>
          </cell>
          <cell r="F56" t="str">
            <v>0791-0</v>
          </cell>
          <cell r="G56" t="str">
            <v>神奈川県歯科医師会事務局</v>
          </cell>
          <cell r="H56">
            <v>0</v>
          </cell>
          <cell r="I56" t="str">
            <v>○</v>
          </cell>
          <cell r="J56" t="str">
            <v>○</v>
          </cell>
          <cell r="K56" t="str">
            <v>ﾌｫｰﾏｯﾄ</v>
          </cell>
          <cell r="L56" t="str">
            <v>【変動】通常+自家用</v>
          </cell>
          <cell r="M56" t="str">
            <v>ﾌｫｰﾏｯﾄ</v>
          </cell>
          <cell r="N56" t="str">
            <v>【変動】通常+自家用</v>
          </cell>
          <cell r="O56" t="str">
            <v/>
          </cell>
          <cell r="P56" t="str">
            <v/>
          </cell>
          <cell r="Q56" t="str">
            <v/>
          </cell>
          <cell r="R56" t="str">
            <v/>
          </cell>
          <cell r="S56" t="str">
            <v>ﾌｫｰﾏｯﾄ</v>
          </cell>
          <cell r="T56" t="str">
            <v>【変動】通常</v>
          </cell>
          <cell r="U56" t="str">
            <v>ﾌｫｰﾏｯﾄ</v>
          </cell>
          <cell r="V56" t="str">
            <v>【変動】通常</v>
          </cell>
          <cell r="W56" t="str">
            <v>ﾌｫｰﾏｯﾄ</v>
          </cell>
          <cell r="X56" t="str">
            <v>通常</v>
          </cell>
          <cell r="Y56" t="str">
            <v>お客様各位</v>
          </cell>
          <cell r="AA56" t="str">
            <v/>
          </cell>
          <cell r="AB56" t="str">
            <v>丸大食品株式会社</v>
          </cell>
          <cell r="AC56" t="str">
            <v>裏面</v>
          </cell>
          <cell r="AD56" t="str">
            <v>○</v>
          </cell>
          <cell r="AE56" t="str">
            <v/>
          </cell>
          <cell r="AF56" t="str">
            <v>○</v>
          </cell>
          <cell r="AG56" t="str">
            <v>○</v>
          </cell>
          <cell r="AH56" t="str">
            <v>○</v>
          </cell>
          <cell r="AI56" t="str">
            <v>○</v>
          </cell>
          <cell r="AJ56" t="str">
            <v>○</v>
          </cell>
          <cell r="AK56" t="str">
            <v>○</v>
          </cell>
          <cell r="AL56" t="str">
            <v>○</v>
          </cell>
          <cell r="AM56" t="str">
            <v>○</v>
          </cell>
          <cell r="AO56">
            <v>35</v>
          </cell>
          <cell r="AP56">
            <v>20</v>
          </cell>
          <cell r="AQ56">
            <v>990</v>
          </cell>
          <cell r="AR56" t="str">
            <v>しない</v>
          </cell>
          <cell r="AS56">
            <v>6</v>
          </cell>
          <cell r="AT56">
            <v>11</v>
          </cell>
          <cell r="AU56" t="str">
            <v>神奈川県歯科医師会事務局</v>
          </cell>
          <cell r="AV56" t="str">
            <v/>
          </cell>
          <cell r="AW56" t="str">
            <v/>
          </cell>
          <cell r="AX56" t="str">
            <v/>
          </cell>
        </row>
        <row r="57">
          <cell r="A57" t="str">
            <v>0820</v>
          </cell>
          <cell r="B57" t="str">
            <v>10-0820-0</v>
          </cell>
          <cell r="D57" t="str">
            <v>10</v>
          </cell>
          <cell r="E57" t="str">
            <v>渡辺</v>
          </cell>
          <cell r="F57" t="str">
            <v>0820-0</v>
          </cell>
          <cell r="G57" t="str">
            <v>神奈川県歯科技工業協同組合</v>
          </cell>
          <cell r="H57">
            <v>6</v>
          </cell>
          <cell r="I57" t="str">
            <v>○</v>
          </cell>
          <cell r="J57" t="str">
            <v>○</v>
          </cell>
          <cell r="K57" t="str">
            <v>ﾌｫｰﾏｯﾄ</v>
          </cell>
          <cell r="L57" t="str">
            <v>通常+自家用★</v>
          </cell>
          <cell r="M57" t="str">
            <v>ﾌｫｰﾏｯﾄ</v>
          </cell>
          <cell r="N57" t="str">
            <v>通常+自家用★</v>
          </cell>
          <cell r="S57" t="str">
            <v>ﾌｫｰﾏｯﾄ</v>
          </cell>
          <cell r="T57" t="str">
            <v>通常★</v>
          </cell>
          <cell r="U57" t="str">
            <v>ﾌｫｰﾏｯﾄ</v>
          </cell>
          <cell r="V57" t="str">
            <v>通常★</v>
          </cell>
          <cell r="W57" t="str">
            <v>ﾌｫｰﾏｯﾄ</v>
          </cell>
          <cell r="X57" t="str">
            <v>通常</v>
          </cell>
          <cell r="Y57" t="str">
            <v>お客様各位</v>
          </cell>
          <cell r="AB57" t="str">
            <v>神奈川県歯科技工業協同組合</v>
          </cell>
          <cell r="AC57" t="str">
            <v>裏面</v>
          </cell>
          <cell r="AD57" t="str">
            <v>○</v>
          </cell>
          <cell r="AE57" t="str">
            <v>FAX又は郵送にて</v>
          </cell>
          <cell r="AF57" t="str">
            <v>○</v>
          </cell>
          <cell r="AG57" t="str">
            <v>○</v>
          </cell>
          <cell r="AH57" t="str">
            <v>○</v>
          </cell>
          <cell r="AI57" t="str">
            <v>○</v>
          </cell>
          <cell r="AJ57" t="str">
            <v>○</v>
          </cell>
          <cell r="AK57" t="str">
            <v/>
          </cell>
          <cell r="AL57" t="str">
            <v>○</v>
          </cell>
          <cell r="AM57" t="str">
            <v>○</v>
          </cell>
          <cell r="AO57">
            <v>30</v>
          </cell>
          <cell r="AP57">
            <v>20</v>
          </cell>
          <cell r="AQ57">
            <v>990</v>
          </cell>
          <cell r="AR57" t="str">
            <v>しない</v>
          </cell>
          <cell r="AS57">
            <v>6</v>
          </cell>
          <cell r="AT57">
            <v>11</v>
          </cell>
          <cell r="AU57" t="str">
            <v>神奈川県歯科技工業協同組合</v>
          </cell>
          <cell r="AV57">
            <v>10</v>
          </cell>
        </row>
        <row r="58">
          <cell r="A58" t="str">
            <v>0823</v>
          </cell>
          <cell r="B58" t="str">
            <v>10-0823-0</v>
          </cell>
          <cell r="D58" t="str">
            <v>10</v>
          </cell>
          <cell r="E58" t="str">
            <v>渡辺</v>
          </cell>
          <cell r="F58" t="str">
            <v>0823-0</v>
          </cell>
          <cell r="G58" t="str">
            <v>神奈川畳工業協同組合</v>
          </cell>
          <cell r="H58">
            <v>1</v>
          </cell>
          <cell r="I58" t="str">
            <v>○</v>
          </cell>
          <cell r="J58" t="str">
            <v>○</v>
          </cell>
          <cell r="K58" t="str">
            <v>ﾌｫｰﾏｯﾄ</v>
          </cell>
          <cell r="L58" t="str">
            <v>通常★</v>
          </cell>
          <cell r="M58" t="str">
            <v>ﾌｫｰﾏｯﾄ</v>
          </cell>
          <cell r="N58" t="str">
            <v>通常★</v>
          </cell>
          <cell r="R58" t="str">
            <v>◎</v>
          </cell>
          <cell r="S58" t="str">
            <v>ﾌｫｰﾏｯﾄ</v>
          </cell>
          <cell r="T58" t="str">
            <v>通常★</v>
          </cell>
          <cell r="U58" t="str">
            <v>ﾌｫｰﾏｯﾄ</v>
          </cell>
          <cell r="V58" t="str">
            <v>通常★</v>
          </cell>
          <cell r="W58" t="str">
            <v>ﾌｫｰﾏｯﾄ</v>
          </cell>
          <cell r="X58" t="str">
            <v>通常</v>
          </cell>
          <cell r="Y58" t="str">
            <v>お客様各位</v>
          </cell>
          <cell r="AA58" t="str">
            <v>神奈川県畳工業協同組合</v>
          </cell>
          <cell r="AB58" t="str">
            <v>丸大食品株式会社</v>
          </cell>
          <cell r="AC58" t="str">
            <v>裏面</v>
          </cell>
          <cell r="AD58" t="str">
            <v>○</v>
          </cell>
          <cell r="AE58" t="str">
            <v>FAX又は郵送にて</v>
          </cell>
          <cell r="AF58" t="str">
            <v>045-935-2484</v>
          </cell>
          <cell r="AG58" t="str">
            <v>○</v>
          </cell>
          <cell r="AH58" t="str">
            <v>○</v>
          </cell>
          <cell r="AI58" t="str">
            <v>○</v>
          </cell>
          <cell r="AJ58" t="str">
            <v>○</v>
          </cell>
          <cell r="AK58" t="str">
            <v>○</v>
          </cell>
          <cell r="AL58" t="str">
            <v>○</v>
          </cell>
          <cell r="AM58" t="str">
            <v>○</v>
          </cell>
          <cell r="AO58">
            <v>30</v>
          </cell>
          <cell r="AP58">
            <v>20</v>
          </cell>
          <cell r="AQ58">
            <v>990</v>
          </cell>
          <cell r="AR58" t="str">
            <v>しない</v>
          </cell>
          <cell r="AS58">
            <v>6</v>
          </cell>
          <cell r="AT58">
            <v>11</v>
          </cell>
          <cell r="AU58" t="str">
            <v>神奈川畳工業協同組合</v>
          </cell>
        </row>
        <row r="59">
          <cell r="A59" t="str">
            <v>0835</v>
          </cell>
          <cell r="B59" t="str">
            <v>10-0835-0</v>
          </cell>
          <cell r="D59" t="str">
            <v>10</v>
          </cell>
          <cell r="E59" t="str">
            <v>渡辺</v>
          </cell>
          <cell r="F59" t="str">
            <v>0835-0</v>
          </cell>
          <cell r="G59" t="str">
            <v>有限会社平澤乳業</v>
          </cell>
          <cell r="H59">
            <v>2</v>
          </cell>
          <cell r="I59" t="str">
            <v>○</v>
          </cell>
          <cell r="J59" t="str">
            <v>○</v>
          </cell>
          <cell r="K59" t="str">
            <v>＠</v>
          </cell>
          <cell r="L59" t="str">
            <v>【変動】通常</v>
          </cell>
          <cell r="M59" t="str">
            <v>＠</v>
          </cell>
          <cell r="N59" t="str">
            <v>【変動】通常</v>
          </cell>
          <cell r="O59" t="str">
            <v>変更する</v>
          </cell>
          <cell r="P59" t="str">
            <v>変更する</v>
          </cell>
          <cell r="Q59" t="str">
            <v>変更しない</v>
          </cell>
          <cell r="R59" t="str">
            <v>◎</v>
          </cell>
          <cell r="S59" t="str">
            <v>＠</v>
          </cell>
          <cell r="T59" t="str">
            <v>【変動】通常</v>
          </cell>
          <cell r="U59" t="str">
            <v>＠</v>
          </cell>
          <cell r="V59" t="str">
            <v>【変動】通常FAXなし</v>
          </cell>
          <cell r="W59" t="str">
            <v>ﾌｫｰﾏｯﾄ</v>
          </cell>
          <cell r="X59" t="str">
            <v>【変動】通常FAXなし</v>
          </cell>
          <cell r="Y59" t="str">
            <v>お客様各位</v>
          </cell>
          <cell r="AA59" t="str">
            <v/>
          </cell>
          <cell r="AB59" t="str">
            <v>有限会社平澤乳業</v>
          </cell>
          <cell r="AC59" t="str">
            <v>裏面</v>
          </cell>
          <cell r="AD59" t="str">
            <v>○</v>
          </cell>
          <cell r="AE59" t="str">
            <v>牛乳箱にお入れくださるか、直接</v>
          </cell>
          <cell r="AF59" t="str">
            <v/>
          </cell>
          <cell r="AG59" t="str">
            <v>牛乳代金と合わせてご請求致します。</v>
          </cell>
          <cell r="AH59" t="str">
            <v>○</v>
          </cell>
          <cell r="AI59" t="str">
            <v>○</v>
          </cell>
          <cell r="AK59" t="str">
            <v/>
          </cell>
          <cell r="AL59" t="str">
            <v/>
          </cell>
          <cell r="AM59" t="str">
            <v/>
          </cell>
          <cell r="AO59">
            <v>30</v>
          </cell>
          <cell r="AP59">
            <v>10</v>
          </cell>
          <cell r="AQ59">
            <v>990</v>
          </cell>
          <cell r="AR59" t="str">
            <v>しない</v>
          </cell>
          <cell r="AS59">
            <v>6</v>
          </cell>
          <cell r="AT59" t="str">
            <v/>
          </cell>
          <cell r="AU59" t="str">
            <v>有限会社平澤乳業</v>
          </cell>
          <cell r="AV59" t="str">
            <v/>
          </cell>
          <cell r="AW59" t="str">
            <v/>
          </cell>
          <cell r="AX59" t="str">
            <v/>
          </cell>
        </row>
        <row r="60">
          <cell r="A60" t="str">
            <v>0839</v>
          </cell>
          <cell r="B60" t="str">
            <v>10-0839-0</v>
          </cell>
          <cell r="D60" t="str">
            <v>10</v>
          </cell>
          <cell r="E60" t="str">
            <v>渡辺</v>
          </cell>
          <cell r="F60" t="str">
            <v>0839-0</v>
          </cell>
          <cell r="G60" t="str">
            <v>横須賀工業振興共同組合</v>
          </cell>
          <cell r="H60">
            <v>1</v>
          </cell>
          <cell r="I60" t="str">
            <v>○</v>
          </cell>
          <cell r="J60" t="str">
            <v>○</v>
          </cell>
          <cell r="K60" t="str">
            <v>ﾌｫｰﾏｯﾄ</v>
          </cell>
          <cell r="L60" t="str">
            <v>【変動】通常+自家用</v>
          </cell>
          <cell r="M60" t="str">
            <v>ﾌｫｰﾏｯﾄ</v>
          </cell>
          <cell r="N60" t="str">
            <v>【変動】通常+自家用</v>
          </cell>
          <cell r="O60" t="str">
            <v>変更しない</v>
          </cell>
          <cell r="P60" t="str">
            <v>変更しない</v>
          </cell>
          <cell r="Q60" t="str">
            <v>変更しない</v>
          </cell>
          <cell r="R60" t="str">
            <v>◎</v>
          </cell>
          <cell r="S60" t="str">
            <v>ﾌｫｰﾏｯﾄ</v>
          </cell>
          <cell r="T60" t="str">
            <v>【変動】通常</v>
          </cell>
          <cell r="U60" t="str">
            <v>ﾌｫｰﾏｯﾄ</v>
          </cell>
          <cell r="V60" t="str">
            <v>【変動】通常</v>
          </cell>
          <cell r="W60" t="str">
            <v>ﾌｫｰﾏｯﾄ</v>
          </cell>
          <cell r="X60" t="str">
            <v>通常</v>
          </cell>
          <cell r="Y60" t="str">
            <v>お客様各位</v>
          </cell>
          <cell r="AA60" t="str">
            <v>横須賀工業振興共同組合</v>
          </cell>
          <cell r="AB60" t="str">
            <v>丸大食品株式会社</v>
          </cell>
          <cell r="AC60" t="str">
            <v>裏面</v>
          </cell>
          <cell r="AD60" t="str">
            <v>○</v>
          </cell>
          <cell r="AE60" t="str">
            <v>FAX又は郵送にて</v>
          </cell>
          <cell r="AF60" t="str">
            <v>○</v>
          </cell>
          <cell r="AG60" t="str">
            <v>○</v>
          </cell>
          <cell r="AH60" t="str">
            <v>○</v>
          </cell>
          <cell r="AI60" t="str">
            <v>○</v>
          </cell>
          <cell r="AJ60" t="str">
            <v>○</v>
          </cell>
          <cell r="AK60" t="str">
            <v>○</v>
          </cell>
          <cell r="AL60" t="str">
            <v>○</v>
          </cell>
          <cell r="AM60" t="str">
            <v>○</v>
          </cell>
          <cell r="AO60">
            <v>35</v>
          </cell>
          <cell r="AQ60">
            <v>990</v>
          </cell>
          <cell r="AR60" t="str">
            <v>しない</v>
          </cell>
          <cell r="AS60">
            <v>6</v>
          </cell>
          <cell r="AT60">
            <v>11</v>
          </cell>
          <cell r="AU60" t="str">
            <v>横須賀工業振興　　　　共同組合</v>
          </cell>
        </row>
        <row r="61">
          <cell r="A61" t="str">
            <v>0840</v>
          </cell>
          <cell r="B61" t="str">
            <v>10-0840-0</v>
          </cell>
          <cell r="D61" t="str">
            <v>10</v>
          </cell>
          <cell r="E61" t="str">
            <v>渡辺</v>
          </cell>
          <cell r="F61" t="str">
            <v>0840-0</v>
          </cell>
          <cell r="G61" t="str">
            <v>横須賀市産業振興財団</v>
          </cell>
          <cell r="H61">
            <v>5</v>
          </cell>
          <cell r="I61" t="str">
            <v>○</v>
          </cell>
          <cell r="J61" t="str">
            <v>○</v>
          </cell>
          <cell r="K61" t="str">
            <v>ﾌｫｰﾏｯﾄ</v>
          </cell>
          <cell r="L61" t="str">
            <v>企業名なし(990)</v>
          </cell>
          <cell r="M61" t="str">
            <v>ﾌｫｰﾏｯﾄ</v>
          </cell>
          <cell r="N61" t="str">
            <v>企業名なし(990)</v>
          </cell>
          <cell r="O61" t="str">
            <v>変更しない</v>
          </cell>
          <cell r="P61" t="str">
            <v>変更しない</v>
          </cell>
          <cell r="Q61" t="str">
            <v>変更しない</v>
          </cell>
          <cell r="R61" t="str">
            <v>◎</v>
          </cell>
          <cell r="Y61" t="str">
            <v>お客様各位</v>
          </cell>
          <cell r="AB61" t="str">
            <v>丸大食品株式会社</v>
          </cell>
          <cell r="AC61" t="str">
            <v>裏面</v>
          </cell>
          <cell r="AD61" t="str">
            <v>○</v>
          </cell>
          <cell r="AE61" t="str">
            <v>FAX又は郵送にて</v>
          </cell>
          <cell r="AF61" t="str">
            <v>○</v>
          </cell>
          <cell r="AG61" t="str">
            <v>○</v>
          </cell>
          <cell r="AH61" t="str">
            <v>○</v>
          </cell>
          <cell r="AI61" t="str">
            <v>○</v>
          </cell>
          <cell r="AJ61" t="str">
            <v>○</v>
          </cell>
          <cell r="AK61" t="str">
            <v>○</v>
          </cell>
          <cell r="AL61" t="str">
            <v>○</v>
          </cell>
          <cell r="AM61" t="str">
            <v>○</v>
          </cell>
          <cell r="AO61">
            <v>30</v>
          </cell>
          <cell r="AQ61">
            <v>990</v>
          </cell>
          <cell r="AR61" t="str">
            <v>しない</v>
          </cell>
          <cell r="AS61">
            <v>6</v>
          </cell>
          <cell r="AU61" t="str">
            <v>あとびとみうら</v>
          </cell>
        </row>
        <row r="62">
          <cell r="A62" t="str">
            <v>0930</v>
          </cell>
          <cell r="B62" t="str">
            <v>10-0930-0</v>
          </cell>
          <cell r="D62" t="str">
            <v>10</v>
          </cell>
          <cell r="E62" t="str">
            <v>渡辺</v>
          </cell>
          <cell r="F62" t="str">
            <v>0930-0</v>
          </cell>
          <cell r="G62" t="str">
            <v>早稲田大学職員</v>
          </cell>
          <cell r="H62">
            <v>1</v>
          </cell>
          <cell r="I62" t="str">
            <v>×</v>
          </cell>
          <cell r="J62" t="str">
            <v>○</v>
          </cell>
          <cell r="L62" t="str">
            <v>【変動】合体版のみ</v>
          </cell>
          <cell r="M62" t="str">
            <v>ﾌｫｰﾏｯﾄ</v>
          </cell>
          <cell r="N62" t="str">
            <v>【変動】合体版のみ</v>
          </cell>
          <cell r="Y62" t="str">
            <v>お客様各位</v>
          </cell>
          <cell r="AB62" t="str">
            <v>丸大食品株式会社</v>
          </cell>
          <cell r="AI62" t="str">
            <v>○</v>
          </cell>
          <cell r="AO62">
            <v>20</v>
          </cell>
          <cell r="AP62">
            <v>20</v>
          </cell>
          <cell r="AQ62">
            <v>990</v>
          </cell>
          <cell r="AR62" t="str">
            <v>しない</v>
          </cell>
          <cell r="AU62" t="str">
            <v>早稲田大学職員</v>
          </cell>
        </row>
        <row r="63">
          <cell r="A63" t="str">
            <v>0964-1</v>
          </cell>
          <cell r="B63" t="str">
            <v>10-0964-1</v>
          </cell>
          <cell r="D63" t="str">
            <v>10</v>
          </cell>
          <cell r="E63" t="str">
            <v>渡辺</v>
          </cell>
          <cell r="F63" t="str">
            <v>0964-1</v>
          </cell>
          <cell r="G63" t="str">
            <v>小田　朋秀</v>
          </cell>
          <cell r="H63">
            <v>0</v>
          </cell>
          <cell r="J63" t="str">
            <v>○</v>
          </cell>
          <cell r="M63" t="str">
            <v>ﾌｫｰﾏｯﾄ</v>
          </cell>
          <cell r="N63" t="str">
            <v>合体版のみ★</v>
          </cell>
          <cell r="Y63" t="str">
            <v>お客様各位</v>
          </cell>
          <cell r="AB63" t="str">
            <v>丸大食品株式会社</v>
          </cell>
          <cell r="AI63" t="str">
            <v>○</v>
          </cell>
          <cell r="AO63">
            <v>30</v>
          </cell>
          <cell r="AP63">
            <v>20</v>
          </cell>
          <cell r="AQ63">
            <v>990</v>
          </cell>
          <cell r="AR63" t="str">
            <v>しない</v>
          </cell>
        </row>
        <row r="64">
          <cell r="A64" t="str">
            <v>0972</v>
          </cell>
          <cell r="B64" t="str">
            <v>10-0972-0</v>
          </cell>
          <cell r="D64" t="str">
            <v>10</v>
          </cell>
          <cell r="E64" t="str">
            <v>渡辺</v>
          </cell>
          <cell r="F64" t="str">
            <v>0972-0</v>
          </cell>
          <cell r="G64" t="str">
            <v>ケイ・シー・エム協同組合</v>
          </cell>
          <cell r="H64">
            <v>2</v>
          </cell>
          <cell r="I64" t="str">
            <v>○</v>
          </cell>
          <cell r="J64" t="str">
            <v>○</v>
          </cell>
          <cell r="K64" t="str">
            <v>ﾌｫｰﾏｯﾄ</v>
          </cell>
          <cell r="L64" t="str">
            <v>通常+自家用★</v>
          </cell>
          <cell r="M64" t="str">
            <v>ﾌｫｰﾏｯﾄ</v>
          </cell>
          <cell r="N64" t="str">
            <v>通常+自家用★</v>
          </cell>
          <cell r="O64" t="str">
            <v>変更しない</v>
          </cell>
          <cell r="P64" t="str">
            <v>変更しない</v>
          </cell>
          <cell r="Q64" t="str">
            <v>変更しない</v>
          </cell>
          <cell r="R64" t="str">
            <v>◎</v>
          </cell>
          <cell r="S64" t="str">
            <v>ﾌｫｰﾏｯﾄ</v>
          </cell>
          <cell r="T64" t="str">
            <v>通常★</v>
          </cell>
          <cell r="U64" t="str">
            <v>ﾌｫｰﾏｯﾄ</v>
          </cell>
          <cell r="V64" t="str">
            <v>通常★</v>
          </cell>
          <cell r="W64" t="str">
            <v>ﾌｫｰﾏｯﾄ</v>
          </cell>
          <cell r="X64" t="str">
            <v>通常</v>
          </cell>
          <cell r="Y64" t="str">
            <v>お客様各位</v>
          </cell>
          <cell r="Z64" t="str">
            <v/>
          </cell>
          <cell r="AA64" t="str">
            <v>ケイ・シー・エム協同組合</v>
          </cell>
          <cell r="AB64" t="str">
            <v>丸大食品株式会社</v>
          </cell>
          <cell r="AC64" t="str">
            <v>裏面</v>
          </cell>
          <cell r="AD64" t="str">
            <v>○</v>
          </cell>
          <cell r="AE64" t="str">
            <v>FAXで</v>
          </cell>
          <cell r="AF64" t="str">
            <v>○</v>
          </cell>
          <cell r="AG64" t="str">
            <v>○</v>
          </cell>
          <cell r="AH64" t="str">
            <v>○</v>
          </cell>
          <cell r="AI64" t="str">
            <v>○</v>
          </cell>
          <cell r="AJ64" t="str">
            <v>○</v>
          </cell>
          <cell r="AK64" t="str">
            <v>○</v>
          </cell>
          <cell r="AL64" t="str">
            <v>○</v>
          </cell>
          <cell r="AM64" t="str">
            <v>○</v>
          </cell>
          <cell r="AO64">
            <v>30</v>
          </cell>
          <cell r="AP64">
            <v>20</v>
          </cell>
          <cell r="AQ64">
            <v>990</v>
          </cell>
          <cell r="AR64" t="str">
            <v>しない</v>
          </cell>
          <cell r="AS64">
            <v>5</v>
          </cell>
          <cell r="AT64">
            <v>10</v>
          </cell>
          <cell r="AU64" t="str">
            <v>ケイ・シー・エム　　　　　　協同組合</v>
          </cell>
          <cell r="AV64" t="str">
            <v/>
          </cell>
          <cell r="AW64" t="str">
            <v/>
          </cell>
          <cell r="AX64" t="str">
            <v/>
          </cell>
        </row>
        <row r="65">
          <cell r="A65" t="str">
            <v>0985</v>
          </cell>
          <cell r="B65" t="str">
            <v>10-0985-0</v>
          </cell>
          <cell r="D65" t="str">
            <v>10</v>
          </cell>
          <cell r="E65" t="str">
            <v>渡辺</v>
          </cell>
          <cell r="F65" t="str">
            <v>0985-0</v>
          </cell>
          <cell r="G65" t="str">
            <v>遠藤　久</v>
          </cell>
          <cell r="H65">
            <v>2</v>
          </cell>
          <cell r="I65" t="str">
            <v>×</v>
          </cell>
          <cell r="J65" t="str">
            <v>○</v>
          </cell>
          <cell r="M65" t="str">
            <v>ﾌｫｰﾏｯﾄ</v>
          </cell>
          <cell r="N65" t="str">
            <v>合体版のみ★</v>
          </cell>
          <cell r="Y65" t="str">
            <v>お客様各位</v>
          </cell>
          <cell r="AB65" t="str">
            <v>丸大食品株式会社</v>
          </cell>
          <cell r="AI65" t="str">
            <v>○</v>
          </cell>
          <cell r="AO65">
            <v>30</v>
          </cell>
          <cell r="AP65">
            <v>20</v>
          </cell>
          <cell r="AQ65">
            <v>990</v>
          </cell>
          <cell r="AR65" t="str">
            <v>しない</v>
          </cell>
        </row>
        <row r="66">
          <cell r="A66" t="str">
            <v>0987</v>
          </cell>
          <cell r="B66" t="str">
            <v>10-0987-0</v>
          </cell>
          <cell r="D66" t="str">
            <v>10</v>
          </cell>
          <cell r="E66" t="str">
            <v>渡辺</v>
          </cell>
          <cell r="F66" t="str">
            <v>0987-0</v>
          </cell>
          <cell r="G66" t="str">
            <v>日本生命東海上野支部</v>
          </cell>
          <cell r="H66">
            <v>14</v>
          </cell>
          <cell r="I66" t="str">
            <v>×</v>
          </cell>
          <cell r="J66" t="str">
            <v>○</v>
          </cell>
          <cell r="M66" t="str">
            <v>ﾌｫｰﾏｯﾄ</v>
          </cell>
          <cell r="N66" t="str">
            <v>【変動】合体版のみ</v>
          </cell>
          <cell r="Y66" t="str">
            <v>お客様各位</v>
          </cell>
          <cell r="AB66" t="str">
            <v>丸大食品株式会社</v>
          </cell>
          <cell r="AI66" t="str">
            <v>○</v>
          </cell>
          <cell r="AO66">
            <v>40</v>
          </cell>
          <cell r="AP66">
            <v>20</v>
          </cell>
          <cell r="AQ66">
            <v>990</v>
          </cell>
          <cell r="AR66" t="str">
            <v>しない</v>
          </cell>
          <cell r="AU66" t="str">
            <v>日本生命東海上野支部</v>
          </cell>
        </row>
        <row r="67">
          <cell r="A67" t="str">
            <v>0988</v>
          </cell>
          <cell r="B67" t="str">
            <v>10-0988-0</v>
          </cell>
          <cell r="D67" t="str">
            <v>10</v>
          </cell>
          <cell r="E67" t="str">
            <v>渡辺</v>
          </cell>
          <cell r="F67" t="str">
            <v>0988-0</v>
          </cell>
          <cell r="G67" t="str">
            <v>日本生命名古屋みなみウェーブ</v>
          </cell>
          <cell r="H67">
            <v>6</v>
          </cell>
          <cell r="I67" t="str">
            <v>×</v>
          </cell>
          <cell r="J67" t="str">
            <v>○</v>
          </cell>
          <cell r="M67" t="str">
            <v>ﾌｫｰﾏｯﾄ</v>
          </cell>
          <cell r="N67" t="str">
            <v>【変動】合体版のみ</v>
          </cell>
          <cell r="Y67" t="str">
            <v>お客様各位</v>
          </cell>
          <cell r="AB67" t="str">
            <v>丸大食品株式会社</v>
          </cell>
          <cell r="AI67" t="str">
            <v>○</v>
          </cell>
          <cell r="AO67">
            <v>40</v>
          </cell>
          <cell r="AP67">
            <v>20</v>
          </cell>
          <cell r="AQ67">
            <v>990</v>
          </cell>
          <cell r="AR67" t="str">
            <v>しない</v>
          </cell>
          <cell r="AU67" t="str">
            <v>日本生命名古屋みなみウェーブ</v>
          </cell>
        </row>
        <row r="68">
          <cell r="A68" t="str">
            <v>1001</v>
          </cell>
          <cell r="B68" t="str">
            <v>10-1001-0</v>
          </cell>
          <cell r="D68" t="str">
            <v>10</v>
          </cell>
          <cell r="E68" t="str">
            <v>渡辺</v>
          </cell>
          <cell r="F68" t="str">
            <v>1001-0</v>
          </cell>
          <cell r="G68" t="str">
            <v>ＤＭ・３０・６８２-0</v>
          </cell>
          <cell r="H68">
            <v>29</v>
          </cell>
          <cell r="I68" t="str">
            <v>○</v>
          </cell>
          <cell r="J68" t="str">
            <v>○</v>
          </cell>
          <cell r="K68" t="str">
            <v>ﾌｫｰﾏｯﾄ</v>
          </cell>
          <cell r="L68" t="str">
            <v>企業名なし(990)</v>
          </cell>
          <cell r="M68" t="str">
            <v>ﾌｫｰﾏｯﾄ</v>
          </cell>
          <cell r="N68" t="str">
            <v>企業名なし(990)</v>
          </cell>
          <cell r="O68" t="str">
            <v/>
          </cell>
          <cell r="P68" t="str">
            <v/>
          </cell>
          <cell r="Q68" t="str">
            <v/>
          </cell>
          <cell r="R68" t="str">
            <v>×</v>
          </cell>
          <cell r="S68" t="str">
            <v/>
          </cell>
          <cell r="T68" t="str">
            <v/>
          </cell>
          <cell r="U68" t="str">
            <v/>
          </cell>
          <cell r="V68" t="str">
            <v/>
          </cell>
          <cell r="W68" t="str">
            <v/>
          </cell>
          <cell r="X68" t="str">
            <v>通常</v>
          </cell>
          <cell r="Y68" t="str">
            <v>お客様各位</v>
          </cell>
          <cell r="AA68" t="str">
            <v/>
          </cell>
          <cell r="AB68" t="str">
            <v>丸大食品株式会社</v>
          </cell>
          <cell r="AC68" t="str">
            <v>裏面</v>
          </cell>
          <cell r="AD68" t="str">
            <v>○</v>
          </cell>
          <cell r="AE68" t="str">
            <v>FAX又は郵送にて</v>
          </cell>
          <cell r="AF68" t="str">
            <v>03-3647-3274</v>
          </cell>
          <cell r="AG68" t="str">
            <v>○</v>
          </cell>
          <cell r="AH68" t="str">
            <v>○</v>
          </cell>
          <cell r="AI68" t="str">
            <v>○</v>
          </cell>
          <cell r="AJ68" t="str">
            <v>○</v>
          </cell>
          <cell r="AK68" t="str">
            <v>○</v>
          </cell>
          <cell r="AL68" t="str">
            <v>○</v>
          </cell>
          <cell r="AM68" t="str">
            <v>○</v>
          </cell>
          <cell r="AO68">
            <v>30</v>
          </cell>
          <cell r="AP68">
            <v>20</v>
          </cell>
          <cell r="AQ68">
            <v>990</v>
          </cell>
          <cell r="AR68" t="str">
            <v>しない</v>
          </cell>
          <cell r="AS68">
            <v>6</v>
          </cell>
          <cell r="AT68" t="str">
            <v/>
          </cell>
          <cell r="AU68" t="str">
            <v/>
          </cell>
          <cell r="AV68" t="str">
            <v/>
          </cell>
          <cell r="AW68" t="str">
            <v/>
          </cell>
          <cell r="AX68" t="str">
            <v/>
          </cell>
        </row>
        <row r="69">
          <cell r="A69" t="str">
            <v>1002</v>
          </cell>
          <cell r="B69" t="str">
            <v>10-1002-0</v>
          </cell>
          <cell r="D69" t="str">
            <v>10</v>
          </cell>
          <cell r="E69" t="str">
            <v>渡辺</v>
          </cell>
          <cell r="F69" t="str">
            <v>1002-0</v>
          </cell>
          <cell r="G69" t="str">
            <v>神奈川ＬＣ</v>
          </cell>
          <cell r="H69">
            <v>2</v>
          </cell>
          <cell r="I69" t="str">
            <v>○</v>
          </cell>
          <cell r="J69" t="str">
            <v>○</v>
          </cell>
          <cell r="K69" t="str">
            <v>ﾌｫｰﾏｯﾄ</v>
          </cell>
          <cell r="L69" t="str">
            <v>【変動】通常</v>
          </cell>
          <cell r="M69" t="str">
            <v>ﾌｫｰﾏｯﾄ</v>
          </cell>
          <cell r="N69" t="str">
            <v>【変動】通常</v>
          </cell>
          <cell r="O69" t="str">
            <v/>
          </cell>
          <cell r="P69" t="str">
            <v/>
          </cell>
          <cell r="Q69" t="str">
            <v/>
          </cell>
          <cell r="R69" t="str">
            <v>×</v>
          </cell>
          <cell r="S69" t="str">
            <v>ﾌｫｰﾏｯﾄ</v>
          </cell>
          <cell r="T69" t="str">
            <v>【変動】通常</v>
          </cell>
          <cell r="U69" t="str">
            <v>ﾌｫｰﾏｯﾄ</v>
          </cell>
          <cell r="V69" t="str">
            <v>【変動】通常</v>
          </cell>
          <cell r="W69" t="str">
            <v>ﾌｫｰﾏｯﾄ</v>
          </cell>
          <cell r="X69" t="str">
            <v>通常</v>
          </cell>
          <cell r="Y69" t="str">
            <v>お客様各位</v>
          </cell>
          <cell r="AA69" t="str">
            <v/>
          </cell>
          <cell r="AB69" t="str">
            <v>丸大食品株式会社</v>
          </cell>
          <cell r="AC69" t="str">
            <v>裏面</v>
          </cell>
          <cell r="AD69" t="str">
            <v>○</v>
          </cell>
          <cell r="AE69" t="str">
            <v>FAX又は郵送にて</v>
          </cell>
          <cell r="AF69" t="str">
            <v>○</v>
          </cell>
          <cell r="AG69" t="str">
            <v>○</v>
          </cell>
          <cell r="AH69" t="str">
            <v>○</v>
          </cell>
          <cell r="AI69" t="str">
            <v>○</v>
          </cell>
          <cell r="AJ69" t="str">
            <v>○</v>
          </cell>
          <cell r="AK69" t="str">
            <v>○</v>
          </cell>
          <cell r="AL69" t="str">
            <v>○</v>
          </cell>
          <cell r="AM69" t="str">
            <v>○</v>
          </cell>
          <cell r="AO69">
            <v>33.332999999999998</v>
          </cell>
          <cell r="AP69">
            <v>20</v>
          </cell>
          <cell r="AQ69">
            <v>990</v>
          </cell>
          <cell r="AR69" t="str">
            <v>しない</v>
          </cell>
          <cell r="AS69">
            <v>6</v>
          </cell>
          <cell r="AT69">
            <v>11</v>
          </cell>
          <cell r="AU69" t="str">
            <v>神奈川ＬＣ</v>
          </cell>
          <cell r="AV69" t="str">
            <v/>
          </cell>
          <cell r="AW69" t="str">
            <v/>
          </cell>
          <cell r="AX69" t="str">
            <v/>
          </cell>
        </row>
        <row r="70">
          <cell r="A70" t="str">
            <v>1002-1</v>
          </cell>
          <cell r="B70" t="str">
            <v>10-1002-1</v>
          </cell>
          <cell r="D70" t="str">
            <v>10</v>
          </cell>
          <cell r="E70" t="str">
            <v>渡辺</v>
          </cell>
          <cell r="F70" t="str">
            <v>1002-1</v>
          </cell>
          <cell r="G70" t="str">
            <v>北海道ＬＣ</v>
          </cell>
          <cell r="H70">
            <v>1</v>
          </cell>
          <cell r="I70" t="str">
            <v>○</v>
          </cell>
          <cell r="J70" t="str">
            <v>○</v>
          </cell>
          <cell r="K70" t="str">
            <v>ﾌｫｰﾏｯﾄ</v>
          </cell>
          <cell r="L70" t="str">
            <v>【変動】通常</v>
          </cell>
          <cell r="M70" t="str">
            <v>ﾌｫｰﾏｯﾄ</v>
          </cell>
          <cell r="N70" t="str">
            <v>【変動】通常</v>
          </cell>
          <cell r="O70" t="str">
            <v/>
          </cell>
          <cell r="P70" t="str">
            <v/>
          </cell>
          <cell r="Q70" t="str">
            <v/>
          </cell>
          <cell r="R70" t="str">
            <v>×</v>
          </cell>
          <cell r="S70" t="str">
            <v/>
          </cell>
          <cell r="T70" t="str">
            <v/>
          </cell>
          <cell r="U70" t="str">
            <v/>
          </cell>
          <cell r="V70" t="str">
            <v/>
          </cell>
          <cell r="W70" t="str">
            <v/>
          </cell>
          <cell r="Y70" t="str">
            <v>お客様各位</v>
          </cell>
          <cell r="AA70" t="str">
            <v/>
          </cell>
          <cell r="AB70" t="str">
            <v>丸大食品株式会社</v>
          </cell>
          <cell r="AC70" t="str">
            <v/>
          </cell>
          <cell r="AD70" t="str">
            <v/>
          </cell>
          <cell r="AE70" t="str">
            <v/>
          </cell>
          <cell r="AF70" t="str">
            <v/>
          </cell>
          <cell r="AG70" t="str">
            <v/>
          </cell>
          <cell r="AH70" t="str">
            <v>○</v>
          </cell>
          <cell r="AI70" t="str">
            <v>○</v>
          </cell>
          <cell r="AJ70" t="str">
            <v>○</v>
          </cell>
          <cell r="AK70" t="str">
            <v>○</v>
          </cell>
          <cell r="AL70" t="str">
            <v>○</v>
          </cell>
          <cell r="AM70" t="str">
            <v>○</v>
          </cell>
          <cell r="AO70">
            <v>33.332999999999998</v>
          </cell>
          <cell r="AP70">
            <v>20</v>
          </cell>
          <cell r="AQ70">
            <v>990</v>
          </cell>
          <cell r="AR70" t="str">
            <v>しない</v>
          </cell>
          <cell r="AS70">
            <v>6</v>
          </cell>
          <cell r="AT70">
            <v>11</v>
          </cell>
          <cell r="AU70" t="str">
            <v>北海道ＬＣ</v>
          </cell>
          <cell r="AV70" t="str">
            <v/>
          </cell>
          <cell r="AW70" t="str">
            <v/>
          </cell>
          <cell r="AX70" t="str">
            <v/>
          </cell>
        </row>
        <row r="71">
          <cell r="A71" t="str">
            <v>1003</v>
          </cell>
          <cell r="B71" t="str">
            <v>10-1003-0</v>
          </cell>
          <cell r="D71" t="str">
            <v>10</v>
          </cell>
          <cell r="E71" t="str">
            <v>渡辺</v>
          </cell>
          <cell r="F71" t="str">
            <v>1003-0</v>
          </cell>
          <cell r="G71" t="str">
            <v>ＤＭ・３０・５２５</v>
          </cell>
          <cell r="H71">
            <v>33</v>
          </cell>
          <cell r="I71" t="str">
            <v>○</v>
          </cell>
          <cell r="J71" t="str">
            <v>○</v>
          </cell>
          <cell r="K71" t="str">
            <v>ﾌｫｰﾏｯﾄ</v>
          </cell>
          <cell r="L71" t="str">
            <v>通常+自家用★</v>
          </cell>
          <cell r="M71" t="str">
            <v>ﾌｫｰﾏｯﾄ</v>
          </cell>
          <cell r="N71" t="str">
            <v>通常+自家用★</v>
          </cell>
          <cell r="O71" t="str">
            <v/>
          </cell>
          <cell r="P71" t="str">
            <v/>
          </cell>
          <cell r="Q71" t="str">
            <v/>
          </cell>
          <cell r="R71" t="str">
            <v>×</v>
          </cell>
          <cell r="S71" t="str">
            <v/>
          </cell>
          <cell r="T71" t="str">
            <v/>
          </cell>
          <cell r="U71" t="str">
            <v/>
          </cell>
          <cell r="V71" t="str">
            <v/>
          </cell>
          <cell r="W71" t="str">
            <v/>
          </cell>
          <cell r="Y71" t="str">
            <v>お客様各位</v>
          </cell>
          <cell r="AA71" t="str">
            <v/>
          </cell>
          <cell r="AB71" t="str">
            <v>丸大食品株式会社</v>
          </cell>
          <cell r="AC71" t="str">
            <v/>
          </cell>
          <cell r="AD71" t="str">
            <v>○</v>
          </cell>
          <cell r="AE71" t="str">
            <v>FAX又は郵送にて</v>
          </cell>
          <cell r="AF71" t="str">
            <v>○</v>
          </cell>
          <cell r="AG71" t="str">
            <v>○</v>
          </cell>
          <cell r="AH71" t="str">
            <v>○</v>
          </cell>
          <cell r="AI71" t="str">
            <v>○</v>
          </cell>
          <cell r="AJ71" t="str">
            <v>○</v>
          </cell>
          <cell r="AK71" t="str">
            <v>○</v>
          </cell>
          <cell r="AL71" t="str">
            <v>○</v>
          </cell>
          <cell r="AM71" t="str">
            <v>○</v>
          </cell>
          <cell r="AO71">
            <v>30</v>
          </cell>
          <cell r="AP71">
            <v>20</v>
          </cell>
          <cell r="AQ71">
            <v>990</v>
          </cell>
          <cell r="AR71" t="str">
            <v>しない</v>
          </cell>
          <cell r="AS71">
            <v>6</v>
          </cell>
          <cell r="AT71" t="str">
            <v/>
          </cell>
          <cell r="AU71" t="str">
            <v/>
          </cell>
          <cell r="AV71" t="str">
            <v/>
          </cell>
          <cell r="AW71" t="str">
            <v/>
          </cell>
          <cell r="AX71" t="str">
            <v/>
          </cell>
        </row>
        <row r="72">
          <cell r="A72" t="str">
            <v>1006</v>
          </cell>
          <cell r="B72" t="str">
            <v>10-1006-0</v>
          </cell>
          <cell r="D72" t="str">
            <v>10</v>
          </cell>
          <cell r="E72" t="str">
            <v>渡辺</v>
          </cell>
          <cell r="F72" t="str">
            <v>1006-0</v>
          </cell>
          <cell r="G72" t="str">
            <v>中里　静江</v>
          </cell>
          <cell r="H72">
            <v>2</v>
          </cell>
          <cell r="I72" t="str">
            <v>○</v>
          </cell>
          <cell r="J72" t="str">
            <v>○</v>
          </cell>
          <cell r="K72" t="str">
            <v>ﾌｫｰﾏｯﾄ</v>
          </cell>
          <cell r="L72" t="str">
            <v>【変動】合体版のみ</v>
          </cell>
          <cell r="M72" t="str">
            <v>ﾌｫｰﾏｯﾄ</v>
          </cell>
          <cell r="N72" t="str">
            <v>【変動】合体版のみ</v>
          </cell>
          <cell r="O72" t="str">
            <v>変更する</v>
          </cell>
          <cell r="P72" t="str">
            <v>変更する</v>
          </cell>
          <cell r="Q72" t="str">
            <v>変更しない</v>
          </cell>
          <cell r="Y72" t="str">
            <v>お客様各位</v>
          </cell>
          <cell r="AA72" t="str">
            <v/>
          </cell>
          <cell r="AB72" t="str">
            <v>丸大食品株式会社</v>
          </cell>
          <cell r="AD72" t="str">
            <v>担当者様</v>
          </cell>
          <cell r="AG72" t="str">
            <v>担当者様までお支払いください。</v>
          </cell>
          <cell r="AH72" t="str">
            <v>○</v>
          </cell>
          <cell r="AI72" t="str">
            <v>○</v>
          </cell>
          <cell r="AJ72" t="str">
            <v>○</v>
          </cell>
          <cell r="AK72" t="str">
            <v>○</v>
          </cell>
          <cell r="AL72" t="str">
            <v>○</v>
          </cell>
          <cell r="AM72" t="str">
            <v>○</v>
          </cell>
          <cell r="AO72">
            <v>40</v>
          </cell>
          <cell r="AP72">
            <v>20</v>
          </cell>
          <cell r="AQ72">
            <v>990</v>
          </cell>
          <cell r="AR72" t="str">
            <v>しない</v>
          </cell>
        </row>
        <row r="73">
          <cell r="A73" t="str">
            <v>1009</v>
          </cell>
          <cell r="B73" t="str">
            <v>10-1009-0</v>
          </cell>
          <cell r="D73" t="str">
            <v>10</v>
          </cell>
          <cell r="E73" t="str">
            <v>渡辺</v>
          </cell>
          <cell r="F73" t="str">
            <v>1009-0</v>
          </cell>
          <cell r="G73" t="str">
            <v>ＤＭ・３０・　６５０－０</v>
          </cell>
          <cell r="H73">
            <v>2</v>
          </cell>
          <cell r="I73" t="str">
            <v>○</v>
          </cell>
          <cell r="J73" t="str">
            <v>○</v>
          </cell>
          <cell r="K73" t="str">
            <v>ﾌｫｰﾏｯﾄ</v>
          </cell>
          <cell r="L73" t="str">
            <v>通常★</v>
          </cell>
          <cell r="M73" t="str">
            <v>ﾌｫｰﾏｯﾄ</v>
          </cell>
          <cell r="N73" t="str">
            <v>通常★</v>
          </cell>
          <cell r="O73" t="str">
            <v/>
          </cell>
          <cell r="P73" t="str">
            <v/>
          </cell>
          <cell r="Q73" t="str">
            <v/>
          </cell>
          <cell r="R73" t="str">
            <v>×</v>
          </cell>
          <cell r="S73" t="str">
            <v/>
          </cell>
          <cell r="T73" t="str">
            <v/>
          </cell>
          <cell r="U73" t="str">
            <v/>
          </cell>
          <cell r="V73" t="str">
            <v/>
          </cell>
          <cell r="W73" t="str">
            <v/>
          </cell>
          <cell r="Y73" t="str">
            <v>お客様各位</v>
          </cell>
          <cell r="AA73" t="str">
            <v/>
          </cell>
          <cell r="AB73" t="str">
            <v>丸大食品株式会社</v>
          </cell>
          <cell r="AC73" t="str">
            <v/>
          </cell>
          <cell r="AD73" t="str">
            <v/>
          </cell>
          <cell r="AE73" t="str">
            <v/>
          </cell>
          <cell r="AF73" t="str">
            <v/>
          </cell>
          <cell r="AG73" t="str">
            <v/>
          </cell>
          <cell r="AH73" t="str">
            <v>○</v>
          </cell>
          <cell r="AI73" t="str">
            <v>○</v>
          </cell>
          <cell r="AJ73" t="str">
            <v>○</v>
          </cell>
          <cell r="AK73" t="str">
            <v/>
          </cell>
          <cell r="AL73" t="str">
            <v/>
          </cell>
          <cell r="AM73" t="str">
            <v/>
          </cell>
          <cell r="AO73">
            <v>30</v>
          </cell>
          <cell r="AP73">
            <v>20</v>
          </cell>
          <cell r="AQ73">
            <v>990</v>
          </cell>
          <cell r="AR73" t="str">
            <v>しない</v>
          </cell>
          <cell r="AS73">
            <v>6</v>
          </cell>
          <cell r="AT73">
            <v>11</v>
          </cell>
          <cell r="AU73" t="str">
            <v/>
          </cell>
          <cell r="AV73" t="str">
            <v/>
          </cell>
          <cell r="AW73" t="str">
            <v/>
          </cell>
          <cell r="AX73" t="str">
            <v/>
          </cell>
        </row>
        <row r="74">
          <cell r="A74" t="str">
            <v>1010</v>
          </cell>
          <cell r="B74" t="str">
            <v>10-1010-0</v>
          </cell>
          <cell r="D74" t="str">
            <v>10</v>
          </cell>
          <cell r="E74" t="str">
            <v>渡辺</v>
          </cell>
          <cell r="F74" t="str">
            <v>1010-0</v>
          </cell>
          <cell r="G74" t="str">
            <v>臨港バス</v>
          </cell>
          <cell r="H74">
            <v>2</v>
          </cell>
          <cell r="I74" t="str">
            <v>○</v>
          </cell>
          <cell r="J74" t="str">
            <v>○</v>
          </cell>
          <cell r="K74" t="str">
            <v>ﾌｫｰﾏｯﾄ</v>
          </cell>
          <cell r="L74" t="str">
            <v>通常+自家用★</v>
          </cell>
          <cell r="M74" t="str">
            <v>ﾌｫｰﾏｯﾄ</v>
          </cell>
          <cell r="N74" t="str">
            <v>通常+自家用★</v>
          </cell>
          <cell r="O74" t="str">
            <v/>
          </cell>
          <cell r="P74" t="str">
            <v/>
          </cell>
          <cell r="Q74" t="str">
            <v/>
          </cell>
          <cell r="R74" t="str">
            <v>×</v>
          </cell>
          <cell r="S74" t="str">
            <v/>
          </cell>
          <cell r="T74" t="str">
            <v>通常★</v>
          </cell>
          <cell r="U74" t="str">
            <v/>
          </cell>
          <cell r="V74" t="str">
            <v>通常★</v>
          </cell>
          <cell r="W74" t="str">
            <v/>
          </cell>
          <cell r="Y74" t="str">
            <v>お客様各位</v>
          </cell>
          <cell r="AA74" t="str">
            <v/>
          </cell>
          <cell r="AB74" t="str">
            <v>臨港バス労働組合</v>
          </cell>
          <cell r="AC74" t="str">
            <v/>
          </cell>
          <cell r="AD74" t="str">
            <v/>
          </cell>
          <cell r="AE74" t="str">
            <v>必ず所属部・課名を記入してください。</v>
          </cell>
          <cell r="AF74" t="str">
            <v/>
          </cell>
          <cell r="AG74" t="str">
            <v/>
          </cell>
          <cell r="AH74" t="str">
            <v>○</v>
          </cell>
          <cell r="AI74" t="str">
            <v>○</v>
          </cell>
          <cell r="AJ74" t="str">
            <v>○</v>
          </cell>
          <cell r="AK74" t="str">
            <v/>
          </cell>
          <cell r="AL74" t="str">
            <v/>
          </cell>
          <cell r="AM74" t="str">
            <v/>
          </cell>
          <cell r="AO74">
            <v>30</v>
          </cell>
          <cell r="AP74">
            <v>20</v>
          </cell>
          <cell r="AQ74">
            <v>990</v>
          </cell>
          <cell r="AR74" t="str">
            <v>しない</v>
          </cell>
          <cell r="AS74">
            <v>6</v>
          </cell>
          <cell r="AT74">
            <v>11</v>
          </cell>
          <cell r="AU74" t="str">
            <v>臨港バス</v>
          </cell>
          <cell r="AV74" t="str">
            <v/>
          </cell>
          <cell r="AW74" t="str">
            <v/>
          </cell>
          <cell r="AX74" t="str">
            <v/>
          </cell>
        </row>
        <row r="75">
          <cell r="A75" t="str">
            <v>1012</v>
          </cell>
          <cell r="B75" t="str">
            <v>10-1012-0</v>
          </cell>
          <cell r="D75" t="str">
            <v>10</v>
          </cell>
          <cell r="E75" t="str">
            <v>渡辺</v>
          </cell>
          <cell r="F75" t="str">
            <v>1012-0</v>
          </cell>
          <cell r="G75" t="str">
            <v>ハイテック</v>
          </cell>
          <cell r="H75">
            <v>7</v>
          </cell>
          <cell r="I75" t="str">
            <v>○</v>
          </cell>
          <cell r="J75" t="str">
            <v>○</v>
          </cell>
          <cell r="K75" t="str">
            <v>ﾌｫｰﾏｯﾄ</v>
          </cell>
          <cell r="L75" t="str">
            <v>通常★</v>
          </cell>
          <cell r="M75" t="str">
            <v>ﾌｫｰﾏｯﾄ</v>
          </cell>
          <cell r="N75" t="str">
            <v>通常★</v>
          </cell>
          <cell r="O75" t="str">
            <v/>
          </cell>
          <cell r="P75" t="str">
            <v/>
          </cell>
          <cell r="Q75" t="str">
            <v/>
          </cell>
          <cell r="R75" t="str">
            <v/>
          </cell>
          <cell r="S75" t="str">
            <v>ﾌｫｰﾏｯﾄ</v>
          </cell>
          <cell r="T75" t="str">
            <v>通常★</v>
          </cell>
          <cell r="U75" t="str">
            <v>ﾌｫｰﾏｯﾄ</v>
          </cell>
          <cell r="V75" t="str">
            <v>通常★</v>
          </cell>
          <cell r="W75" t="str">
            <v>ﾌｫｰﾏｯﾄ</v>
          </cell>
          <cell r="X75" t="str">
            <v>通常</v>
          </cell>
          <cell r="Y75" t="str">
            <v>お客様各位</v>
          </cell>
          <cell r="AA75" t="str">
            <v/>
          </cell>
          <cell r="AC75" t="str">
            <v>裏面</v>
          </cell>
          <cell r="AD75" t="str">
            <v>○</v>
          </cell>
          <cell r="AE75" t="str">
            <v>FAX又は郵送にて</v>
          </cell>
          <cell r="AF75" t="str">
            <v>○</v>
          </cell>
          <cell r="AG75" t="str">
            <v>○</v>
          </cell>
          <cell r="AH75" t="str">
            <v>○</v>
          </cell>
          <cell r="AI75" t="str">
            <v>○</v>
          </cell>
          <cell r="AJ75" t="str">
            <v>○</v>
          </cell>
          <cell r="AK75" t="str">
            <v>○</v>
          </cell>
          <cell r="AL75" t="str">
            <v>○</v>
          </cell>
          <cell r="AM75" t="str">
            <v>○</v>
          </cell>
          <cell r="AO75">
            <v>30</v>
          </cell>
          <cell r="AP75">
            <v>20</v>
          </cell>
          <cell r="AQ75">
            <v>990</v>
          </cell>
          <cell r="AR75" t="str">
            <v>しない</v>
          </cell>
          <cell r="AS75">
            <v>6</v>
          </cell>
          <cell r="AT75">
            <v>11</v>
          </cell>
          <cell r="AU75" t="str">
            <v>ハイテック(株)</v>
          </cell>
          <cell r="AV75" t="str">
            <v/>
          </cell>
          <cell r="AW75" t="str">
            <v/>
          </cell>
          <cell r="AX75" t="str">
            <v/>
          </cell>
        </row>
        <row r="76">
          <cell r="A76" t="str">
            <v>1014</v>
          </cell>
          <cell r="B76" t="str">
            <v>10-1014-0</v>
          </cell>
          <cell r="D76" t="str">
            <v>10</v>
          </cell>
          <cell r="E76" t="str">
            <v>渡辺</v>
          </cell>
          <cell r="F76" t="str">
            <v>1014-0</v>
          </cell>
          <cell r="G76" t="str">
            <v>ＤＭ・２５－０</v>
          </cell>
          <cell r="H76">
            <v>8</v>
          </cell>
          <cell r="I76" t="str">
            <v>○</v>
          </cell>
          <cell r="J76" t="str">
            <v>○</v>
          </cell>
          <cell r="K76" t="str">
            <v>ﾌｫｰﾏｯﾄ</v>
          </cell>
          <cell r="L76" t="str">
            <v>通常+自家用★</v>
          </cell>
          <cell r="M76" t="str">
            <v>ﾌｫｰﾏｯﾄ</v>
          </cell>
          <cell r="N76" t="str">
            <v>通常+自家用★</v>
          </cell>
          <cell r="O76" t="str">
            <v/>
          </cell>
          <cell r="P76" t="str">
            <v/>
          </cell>
          <cell r="Q76" t="str">
            <v/>
          </cell>
          <cell r="R76" t="str">
            <v>×</v>
          </cell>
          <cell r="S76" t="str">
            <v/>
          </cell>
          <cell r="T76" t="str">
            <v>通常★</v>
          </cell>
          <cell r="U76" t="str">
            <v/>
          </cell>
          <cell r="V76" t="str">
            <v>通常★</v>
          </cell>
          <cell r="W76" t="str">
            <v/>
          </cell>
          <cell r="Y76" t="str">
            <v>お客様各位</v>
          </cell>
          <cell r="AA76" t="str">
            <v/>
          </cell>
          <cell r="AB76" t="str">
            <v>丸大食品株式会社</v>
          </cell>
          <cell r="AC76" t="str">
            <v>裏面</v>
          </cell>
          <cell r="AD76" t="str">
            <v>○</v>
          </cell>
          <cell r="AE76" t="str">
            <v/>
          </cell>
          <cell r="AF76" t="str">
            <v/>
          </cell>
          <cell r="AG76" t="str">
            <v/>
          </cell>
          <cell r="AH76" t="str">
            <v>○</v>
          </cell>
          <cell r="AI76" t="str">
            <v>○</v>
          </cell>
          <cell r="AJ76" t="str">
            <v>○</v>
          </cell>
          <cell r="AK76" t="str">
            <v/>
          </cell>
          <cell r="AL76" t="str">
            <v/>
          </cell>
          <cell r="AM76" t="str">
            <v/>
          </cell>
          <cell r="AO76">
            <v>30</v>
          </cell>
          <cell r="AP76">
            <v>20</v>
          </cell>
          <cell r="AQ76">
            <v>990</v>
          </cell>
          <cell r="AR76" t="str">
            <v>しない</v>
          </cell>
          <cell r="AS76">
            <v>6</v>
          </cell>
          <cell r="AT76">
            <v>11</v>
          </cell>
          <cell r="AU76" t="str">
            <v/>
          </cell>
          <cell r="AV76" t="str">
            <v/>
          </cell>
          <cell r="AW76" t="str">
            <v/>
          </cell>
          <cell r="AX76" t="str">
            <v/>
          </cell>
        </row>
        <row r="77">
          <cell r="A77" t="str">
            <v>1015</v>
          </cell>
          <cell r="B77" t="str">
            <v>10-1015-0</v>
          </cell>
          <cell r="D77" t="str">
            <v>10</v>
          </cell>
          <cell r="E77" t="str">
            <v>渡辺</v>
          </cell>
          <cell r="F77" t="str">
            <v>1015-0</v>
          </cell>
          <cell r="G77" t="str">
            <v>米倉　淳</v>
          </cell>
          <cell r="H77">
            <v>2</v>
          </cell>
          <cell r="I77" t="str">
            <v>○</v>
          </cell>
          <cell r="J77" t="str">
            <v>○</v>
          </cell>
          <cell r="K77" t="str">
            <v>ﾌｫｰﾏｯﾄ</v>
          </cell>
          <cell r="L77" t="str">
            <v>合体版のみ★</v>
          </cell>
          <cell r="M77" t="str">
            <v>ﾌｫｰﾏｯﾄ</v>
          </cell>
          <cell r="N77" t="str">
            <v>合体版のみ★</v>
          </cell>
          <cell r="O77" t="str">
            <v>変更する</v>
          </cell>
          <cell r="P77" t="str">
            <v>変更する</v>
          </cell>
          <cell r="Q77" t="str">
            <v>変更しない</v>
          </cell>
          <cell r="Y77" t="str">
            <v>お客様各位</v>
          </cell>
          <cell r="AA77" t="str">
            <v/>
          </cell>
          <cell r="AB77" t="str">
            <v>丸大食品株式会社</v>
          </cell>
          <cell r="AD77" t="str">
            <v>担当者様</v>
          </cell>
          <cell r="AG77" t="str">
            <v>担当者様までお支払いください。</v>
          </cell>
          <cell r="AH77" t="str">
            <v>○</v>
          </cell>
          <cell r="AI77" t="str">
            <v>○</v>
          </cell>
          <cell r="AJ77" t="str">
            <v>○</v>
          </cell>
          <cell r="AK77" t="str">
            <v>○</v>
          </cell>
          <cell r="AL77" t="str">
            <v>○</v>
          </cell>
          <cell r="AM77" t="str">
            <v>○</v>
          </cell>
          <cell r="AO77">
            <v>30</v>
          </cell>
          <cell r="AP77">
            <v>20</v>
          </cell>
          <cell r="AQ77">
            <v>990</v>
          </cell>
          <cell r="AR77" t="str">
            <v>しない</v>
          </cell>
        </row>
        <row r="78">
          <cell r="A78" t="str">
            <v>1016-1</v>
          </cell>
          <cell r="B78" t="str">
            <v>10-1016-1</v>
          </cell>
          <cell r="D78" t="str">
            <v>10</v>
          </cell>
          <cell r="E78" t="str">
            <v>渡辺</v>
          </cell>
          <cell r="F78" t="str">
            <v>1016-1</v>
          </cell>
          <cell r="G78" t="str">
            <v>済生会病院個人</v>
          </cell>
          <cell r="H78">
            <v>2</v>
          </cell>
          <cell r="I78" t="str">
            <v>○</v>
          </cell>
          <cell r="J78" t="str">
            <v>○</v>
          </cell>
          <cell r="K78" t="str">
            <v>ﾌｫｰﾏｯﾄ</v>
          </cell>
          <cell r="L78" t="str">
            <v>【変動】通常</v>
          </cell>
          <cell r="M78" t="str">
            <v>ﾌｫｰﾏｯﾄ</v>
          </cell>
          <cell r="N78" t="str">
            <v>【変動】通常</v>
          </cell>
          <cell r="O78" t="str">
            <v/>
          </cell>
          <cell r="P78" t="str">
            <v/>
          </cell>
          <cell r="Q78" t="str">
            <v/>
          </cell>
          <cell r="R78" t="str">
            <v>×</v>
          </cell>
          <cell r="S78" t="str">
            <v/>
          </cell>
          <cell r="T78" t="str">
            <v/>
          </cell>
          <cell r="U78" t="str">
            <v/>
          </cell>
          <cell r="V78" t="str">
            <v/>
          </cell>
          <cell r="W78" t="str">
            <v/>
          </cell>
          <cell r="X78" t="str">
            <v/>
          </cell>
          <cell r="Y78" t="str">
            <v>お客様各位</v>
          </cell>
          <cell r="AA78" t="str">
            <v/>
          </cell>
          <cell r="AB78" t="str">
            <v>丸大食品株式会社</v>
          </cell>
          <cell r="AC78" t="str">
            <v/>
          </cell>
          <cell r="AD78" t="str">
            <v/>
          </cell>
          <cell r="AE78" t="str">
            <v/>
          </cell>
          <cell r="AF78" t="str">
            <v/>
          </cell>
          <cell r="AG78" t="str">
            <v/>
          </cell>
          <cell r="AH78" t="str">
            <v>○</v>
          </cell>
          <cell r="AI78" t="str">
            <v>○</v>
          </cell>
          <cell r="AJ78" t="str">
            <v>○</v>
          </cell>
          <cell r="AK78" t="str">
            <v/>
          </cell>
          <cell r="AL78" t="str">
            <v/>
          </cell>
          <cell r="AM78" t="str">
            <v/>
          </cell>
          <cell r="AO78">
            <v>35</v>
          </cell>
          <cell r="AP78">
            <v>20</v>
          </cell>
          <cell r="AQ78">
            <v>990</v>
          </cell>
          <cell r="AR78" t="str">
            <v>しない</v>
          </cell>
          <cell r="AS78">
            <v>6</v>
          </cell>
          <cell r="AT78">
            <v>11</v>
          </cell>
          <cell r="AU78" t="str">
            <v/>
          </cell>
          <cell r="AV78" t="str">
            <v/>
          </cell>
          <cell r="AW78" t="str">
            <v/>
          </cell>
          <cell r="AX78" t="str">
            <v/>
          </cell>
        </row>
        <row r="79">
          <cell r="A79" t="str">
            <v>1019</v>
          </cell>
          <cell r="B79" t="str">
            <v>10-1019-0</v>
          </cell>
          <cell r="D79" t="str">
            <v>10</v>
          </cell>
          <cell r="E79" t="str">
            <v>渡辺</v>
          </cell>
          <cell r="F79" t="str">
            <v>1019-0</v>
          </cell>
          <cell r="G79" t="str">
            <v>東京応化工業　労組</v>
          </cell>
          <cell r="H79">
            <v>3</v>
          </cell>
          <cell r="I79" t="str">
            <v>○</v>
          </cell>
          <cell r="J79" t="str">
            <v>○</v>
          </cell>
          <cell r="K79" t="str">
            <v>ﾌｫｰﾏｯﾄ</v>
          </cell>
          <cell r="L79" t="str">
            <v>【変動】通常+自家用</v>
          </cell>
          <cell r="M79" t="str">
            <v>ﾌｫｰﾏｯﾄ</v>
          </cell>
          <cell r="N79" t="str">
            <v>【変動】通常+自家用</v>
          </cell>
          <cell r="O79" t="str">
            <v>変更しない</v>
          </cell>
          <cell r="P79" t="str">
            <v>変更しない</v>
          </cell>
          <cell r="Q79" t="str">
            <v>変更しない</v>
          </cell>
          <cell r="R79" t="str">
            <v/>
          </cell>
          <cell r="S79" t="str">
            <v>ﾌｫｰﾏｯﾄ</v>
          </cell>
          <cell r="T79" t="str">
            <v>【変動】通常</v>
          </cell>
          <cell r="U79" t="str">
            <v>ﾌｫｰﾏｯﾄ</v>
          </cell>
          <cell r="V79" t="str">
            <v>【変動】通常</v>
          </cell>
          <cell r="W79" t="str">
            <v>ﾌｫｰﾏｯﾄ</v>
          </cell>
          <cell r="X79" t="str">
            <v>通常</v>
          </cell>
          <cell r="Y79" t="str">
            <v>お客様各位</v>
          </cell>
          <cell r="AA79" t="str">
            <v/>
          </cell>
          <cell r="AB79" t="str">
            <v>東京応化工業労働組合</v>
          </cell>
          <cell r="AC79" t="str">
            <v>裏面</v>
          </cell>
          <cell r="AD79" t="str">
            <v>○</v>
          </cell>
          <cell r="AE79" t="str">
            <v>FAX又は郵送にて</v>
          </cell>
          <cell r="AF79" t="str">
            <v>○</v>
          </cell>
          <cell r="AG79" t="str">
            <v>○</v>
          </cell>
          <cell r="AH79" t="str">
            <v>○</v>
          </cell>
          <cell r="AI79" t="str">
            <v>○</v>
          </cell>
          <cell r="AJ79" t="str">
            <v>○</v>
          </cell>
          <cell r="AK79" t="str">
            <v>○</v>
          </cell>
          <cell r="AL79" t="str">
            <v>○</v>
          </cell>
          <cell r="AM79" t="str">
            <v>○</v>
          </cell>
          <cell r="AO79">
            <v>35</v>
          </cell>
          <cell r="AP79">
            <v>20</v>
          </cell>
          <cell r="AQ79">
            <v>990</v>
          </cell>
          <cell r="AR79" t="str">
            <v>しない</v>
          </cell>
          <cell r="AS79">
            <v>6</v>
          </cell>
          <cell r="AT79">
            <v>11</v>
          </cell>
          <cell r="AU79" t="str">
            <v>東京応化工業　労組</v>
          </cell>
          <cell r="AV79" t="str">
            <v>16</v>
          </cell>
          <cell r="AW79" t="str">
            <v/>
          </cell>
          <cell r="AX79" t="str">
            <v/>
          </cell>
        </row>
        <row r="80">
          <cell r="A80" t="str">
            <v>1020</v>
          </cell>
          <cell r="B80" t="str">
            <v>10-1020-0</v>
          </cell>
          <cell r="D80" t="str">
            <v>10</v>
          </cell>
          <cell r="E80" t="str">
            <v>渡辺</v>
          </cell>
          <cell r="F80" t="str">
            <v>1020-0</v>
          </cell>
          <cell r="G80" t="str">
            <v>横山　英規</v>
          </cell>
          <cell r="H80">
            <v>2</v>
          </cell>
          <cell r="I80" t="str">
            <v>○</v>
          </cell>
          <cell r="J80" t="str">
            <v>○</v>
          </cell>
          <cell r="K80" t="str">
            <v>ﾌｫｰﾏｯﾄ</v>
          </cell>
          <cell r="L80" t="str">
            <v>合体版のみ★</v>
          </cell>
          <cell r="M80" t="str">
            <v>ﾌｫｰﾏｯﾄ</v>
          </cell>
          <cell r="N80" t="str">
            <v>合体版のみ★</v>
          </cell>
          <cell r="O80" t="str">
            <v>変更する</v>
          </cell>
          <cell r="P80" t="str">
            <v>変更する</v>
          </cell>
          <cell r="Q80" t="str">
            <v>変更しない</v>
          </cell>
          <cell r="Y80" t="str">
            <v>お客様各位</v>
          </cell>
          <cell r="AA80" t="str">
            <v/>
          </cell>
          <cell r="AB80" t="str">
            <v>丸大食品株式会社</v>
          </cell>
          <cell r="AD80" t="str">
            <v>担当者様</v>
          </cell>
          <cell r="AG80" t="str">
            <v>担当者様までお支払いください。</v>
          </cell>
          <cell r="AH80" t="str">
            <v>○</v>
          </cell>
          <cell r="AI80" t="str">
            <v>○</v>
          </cell>
          <cell r="AJ80" t="str">
            <v>○</v>
          </cell>
          <cell r="AK80" t="str">
            <v>○</v>
          </cell>
          <cell r="AL80" t="str">
            <v>○</v>
          </cell>
          <cell r="AM80" t="str">
            <v>○</v>
          </cell>
          <cell r="AO80">
            <v>30</v>
          </cell>
          <cell r="AP80">
            <v>20</v>
          </cell>
          <cell r="AQ80">
            <v>990</v>
          </cell>
          <cell r="AR80" t="str">
            <v>しない</v>
          </cell>
        </row>
        <row r="81">
          <cell r="A81" t="str">
            <v>1041</v>
          </cell>
          <cell r="B81" t="str">
            <v>10-1041-0</v>
          </cell>
          <cell r="D81" t="str">
            <v>10</v>
          </cell>
          <cell r="E81" t="str">
            <v>渡辺</v>
          </cell>
          <cell r="F81" t="str">
            <v>1041-0</v>
          </cell>
          <cell r="G81" t="str">
            <v>手島酒店</v>
          </cell>
          <cell r="H81">
            <v>2</v>
          </cell>
          <cell r="I81" t="str">
            <v>○</v>
          </cell>
          <cell r="J81" t="str">
            <v>○</v>
          </cell>
          <cell r="K81" t="str">
            <v>ﾌｫｰﾏｯﾄ</v>
          </cell>
          <cell r="L81" t="str">
            <v>【変動】基本版のみ</v>
          </cell>
          <cell r="M81" t="str">
            <v>ﾌｫｰﾏｯﾄ</v>
          </cell>
          <cell r="N81" t="str">
            <v>【変動】基本版のみ</v>
          </cell>
          <cell r="O81" t="str">
            <v>変更する</v>
          </cell>
          <cell r="P81" t="str">
            <v>変更する</v>
          </cell>
          <cell r="Q81" t="str">
            <v>変更しない</v>
          </cell>
          <cell r="Y81" t="str">
            <v>お客様各位</v>
          </cell>
          <cell r="AA81" t="str">
            <v/>
          </cell>
          <cell r="AB81" t="str">
            <v>丸大食品株式会社</v>
          </cell>
          <cell r="AD81" t="str">
            <v>担当者様</v>
          </cell>
          <cell r="AG81" t="str">
            <v>担当者様までお支払いください。</v>
          </cell>
          <cell r="AH81" t="str">
            <v>○</v>
          </cell>
          <cell r="AI81" t="str">
            <v>○</v>
          </cell>
          <cell r="AJ81" t="str">
            <v>○</v>
          </cell>
          <cell r="AK81" t="str">
            <v>○</v>
          </cell>
          <cell r="AL81" t="str">
            <v>○</v>
          </cell>
          <cell r="AM81" t="str">
            <v>○</v>
          </cell>
          <cell r="AO81">
            <v>35</v>
          </cell>
          <cell r="AP81">
            <v>20</v>
          </cell>
          <cell r="AQ81">
            <v>990</v>
          </cell>
          <cell r="AR81" t="str">
            <v>しない</v>
          </cell>
        </row>
        <row r="82">
          <cell r="A82" t="str">
            <v>1045</v>
          </cell>
          <cell r="B82" t="str">
            <v>10-1045-0</v>
          </cell>
          <cell r="D82" t="str">
            <v>10</v>
          </cell>
          <cell r="E82" t="str">
            <v>渡辺</v>
          </cell>
          <cell r="F82" t="str">
            <v>1045-0</v>
          </cell>
          <cell r="G82" t="str">
            <v>ジャストビューティー</v>
          </cell>
          <cell r="H82">
            <v>3</v>
          </cell>
          <cell r="I82" t="str">
            <v>×</v>
          </cell>
          <cell r="J82" t="str">
            <v>×</v>
          </cell>
        </row>
        <row r="83">
          <cell r="A83" t="str">
            <v>1049</v>
          </cell>
          <cell r="B83" t="str">
            <v>10-1049-0</v>
          </cell>
          <cell r="D83" t="str">
            <v>10</v>
          </cell>
          <cell r="E83" t="str">
            <v>渡辺</v>
          </cell>
          <cell r="F83" t="str">
            <v>1049-0</v>
          </cell>
          <cell r="G83" t="str">
            <v>川崎教職員組合</v>
          </cell>
          <cell r="H83">
            <v>1</v>
          </cell>
          <cell r="I83" t="str">
            <v>○</v>
          </cell>
          <cell r="J83" t="str">
            <v>○</v>
          </cell>
          <cell r="K83" t="str">
            <v>ﾌｫｰﾏｯﾄ</v>
          </cell>
          <cell r="L83" t="str">
            <v>通常+自家用★</v>
          </cell>
          <cell r="M83" t="str">
            <v>ﾌｫｰﾏｯﾄ</v>
          </cell>
          <cell r="N83" t="str">
            <v>通常+自家用★</v>
          </cell>
          <cell r="O83" t="str">
            <v/>
          </cell>
          <cell r="P83" t="str">
            <v/>
          </cell>
          <cell r="Q83" t="str">
            <v/>
          </cell>
          <cell r="R83" t="str">
            <v>×</v>
          </cell>
          <cell r="S83" t="str">
            <v/>
          </cell>
          <cell r="T83" t="str">
            <v/>
          </cell>
          <cell r="U83" t="str">
            <v/>
          </cell>
          <cell r="V83" t="str">
            <v/>
          </cell>
          <cell r="W83" t="str">
            <v/>
          </cell>
          <cell r="X83" t="str">
            <v/>
          </cell>
          <cell r="Y83" t="str">
            <v>お客様各位</v>
          </cell>
          <cell r="AA83" t="str">
            <v/>
          </cell>
          <cell r="AB83" t="str">
            <v>川崎教職員組合</v>
          </cell>
          <cell r="AC83" t="str">
            <v/>
          </cell>
          <cell r="AD83" t="str">
            <v/>
          </cell>
          <cell r="AE83" t="str">
            <v/>
          </cell>
          <cell r="AF83" t="str">
            <v/>
          </cell>
          <cell r="AG83" t="str">
            <v/>
          </cell>
          <cell r="AH83" t="str">
            <v>○</v>
          </cell>
          <cell r="AI83" t="str">
            <v>○</v>
          </cell>
          <cell r="AJ83" t="str">
            <v>○</v>
          </cell>
          <cell r="AK83" t="str">
            <v/>
          </cell>
          <cell r="AL83" t="str">
            <v/>
          </cell>
          <cell r="AM83" t="str">
            <v/>
          </cell>
          <cell r="AO83">
            <v>30</v>
          </cell>
          <cell r="AP83">
            <v>20</v>
          </cell>
          <cell r="AQ83">
            <v>990</v>
          </cell>
          <cell r="AR83" t="str">
            <v>しない</v>
          </cell>
          <cell r="AS83">
            <v>6</v>
          </cell>
          <cell r="AT83">
            <v>11</v>
          </cell>
          <cell r="AU83" t="str">
            <v>川崎教職員組合</v>
          </cell>
          <cell r="AV83" t="str">
            <v/>
          </cell>
          <cell r="AW83" t="str">
            <v/>
          </cell>
          <cell r="AX83" t="str">
            <v/>
          </cell>
        </row>
        <row r="84">
          <cell r="A84" t="str">
            <v>1050</v>
          </cell>
          <cell r="B84" t="str">
            <v>10-1050-0</v>
          </cell>
          <cell r="D84" t="str">
            <v>10</v>
          </cell>
          <cell r="E84" t="str">
            <v>渡辺</v>
          </cell>
          <cell r="F84" t="str">
            <v>1050-0</v>
          </cell>
          <cell r="G84" t="str">
            <v>（株）リスコム</v>
          </cell>
          <cell r="H84">
            <v>1</v>
          </cell>
          <cell r="I84" t="str">
            <v>○</v>
          </cell>
          <cell r="J84" t="str">
            <v>○</v>
          </cell>
          <cell r="K84" t="str">
            <v>ﾌｫｰﾏｯﾄ</v>
          </cell>
          <cell r="L84" t="str">
            <v>企業名なし(990)</v>
          </cell>
          <cell r="M84" t="str">
            <v>ﾌｫｰﾏｯﾄ</v>
          </cell>
          <cell r="N84" t="str">
            <v>企業名なし(990)</v>
          </cell>
          <cell r="O84" t="str">
            <v>変更しない</v>
          </cell>
          <cell r="P84" t="str">
            <v>変更しない</v>
          </cell>
          <cell r="Q84" t="str">
            <v>変更しない</v>
          </cell>
          <cell r="R84" t="str">
            <v>×</v>
          </cell>
          <cell r="S84" t="str">
            <v>　</v>
          </cell>
          <cell r="U84" t="str">
            <v/>
          </cell>
          <cell r="V84" t="str">
            <v/>
          </cell>
          <cell r="W84" t="str">
            <v>ﾌｫｰﾏｯﾄ</v>
          </cell>
          <cell r="X84" t="str">
            <v>通常</v>
          </cell>
          <cell r="Y84" t="str">
            <v>お客様各位</v>
          </cell>
          <cell r="AA84" t="str">
            <v/>
          </cell>
          <cell r="AB84" t="str">
            <v>丸大食品株式会社</v>
          </cell>
          <cell r="AC84" t="str">
            <v>裏面</v>
          </cell>
          <cell r="AD84" t="str">
            <v/>
          </cell>
          <cell r="AE84" t="str">
            <v/>
          </cell>
          <cell r="AF84" t="str">
            <v/>
          </cell>
          <cell r="AG84" t="str">
            <v/>
          </cell>
          <cell r="AH84" t="str">
            <v>○</v>
          </cell>
          <cell r="AI84" t="str">
            <v>○</v>
          </cell>
          <cell r="AJ84" t="str">
            <v>○</v>
          </cell>
          <cell r="AK84" t="str">
            <v/>
          </cell>
          <cell r="AL84" t="str">
            <v/>
          </cell>
          <cell r="AM84" t="str">
            <v/>
          </cell>
          <cell r="AO84">
            <v>30</v>
          </cell>
          <cell r="AP84">
            <v>20</v>
          </cell>
          <cell r="AQ84">
            <v>990</v>
          </cell>
          <cell r="AR84" t="str">
            <v>しない</v>
          </cell>
          <cell r="AS84">
            <v>6</v>
          </cell>
          <cell r="AT84">
            <v>11</v>
          </cell>
          <cell r="AU84" t="str">
            <v>（株）リスコム</v>
          </cell>
          <cell r="AV84" t="str">
            <v/>
          </cell>
          <cell r="AW84" t="str">
            <v/>
          </cell>
          <cell r="AX84" t="str">
            <v/>
          </cell>
        </row>
        <row r="85">
          <cell r="A85" t="str">
            <v>1053</v>
          </cell>
          <cell r="B85" t="str">
            <v>10-1053-0</v>
          </cell>
          <cell r="D85" t="str">
            <v>10</v>
          </cell>
          <cell r="E85" t="str">
            <v>渡辺</v>
          </cell>
          <cell r="F85" t="str">
            <v>1053-0</v>
          </cell>
          <cell r="G85" t="str">
            <v>学校法人　めぐみ学園</v>
          </cell>
          <cell r="H85">
            <v>2</v>
          </cell>
          <cell r="I85" t="str">
            <v>○</v>
          </cell>
          <cell r="J85" t="str">
            <v>○</v>
          </cell>
          <cell r="K85" t="str">
            <v>ﾌｫｰﾏｯﾄ</v>
          </cell>
          <cell r="L85" t="str">
            <v>通常★</v>
          </cell>
          <cell r="M85" t="str">
            <v>ﾌｫｰﾏｯﾄ</v>
          </cell>
          <cell r="N85" t="str">
            <v>通常★</v>
          </cell>
          <cell r="O85" t="str">
            <v/>
          </cell>
          <cell r="P85" t="str">
            <v/>
          </cell>
          <cell r="Q85" t="str">
            <v/>
          </cell>
          <cell r="R85" t="str">
            <v>×</v>
          </cell>
          <cell r="S85" t="str">
            <v/>
          </cell>
          <cell r="T85" t="str">
            <v/>
          </cell>
          <cell r="U85" t="str">
            <v/>
          </cell>
          <cell r="V85" t="str">
            <v/>
          </cell>
          <cell r="W85" t="str">
            <v/>
          </cell>
          <cell r="X85" t="str">
            <v/>
          </cell>
          <cell r="Y85" t="str">
            <v>お客様各位</v>
          </cell>
          <cell r="AA85" t="str">
            <v/>
          </cell>
          <cell r="AB85" t="str">
            <v>丸大食品株式会社</v>
          </cell>
          <cell r="AC85" t="str">
            <v/>
          </cell>
          <cell r="AD85" t="str">
            <v/>
          </cell>
          <cell r="AE85" t="str">
            <v/>
          </cell>
          <cell r="AF85" t="str">
            <v/>
          </cell>
          <cell r="AG85" t="str">
            <v/>
          </cell>
          <cell r="AH85" t="str">
            <v>○</v>
          </cell>
          <cell r="AI85" t="str">
            <v>○</v>
          </cell>
          <cell r="AJ85" t="str">
            <v>○</v>
          </cell>
          <cell r="AK85" t="str">
            <v/>
          </cell>
          <cell r="AL85" t="str">
            <v/>
          </cell>
          <cell r="AM85" t="str">
            <v/>
          </cell>
          <cell r="AO85">
            <v>30</v>
          </cell>
          <cell r="AP85">
            <v>20</v>
          </cell>
          <cell r="AQ85">
            <v>990</v>
          </cell>
          <cell r="AR85" t="str">
            <v>しない</v>
          </cell>
          <cell r="AS85">
            <v>6</v>
          </cell>
          <cell r="AT85">
            <v>11</v>
          </cell>
          <cell r="AU85" t="str">
            <v>学校法人　めぐみ学園</v>
          </cell>
          <cell r="AV85" t="str">
            <v/>
          </cell>
          <cell r="AW85" t="str">
            <v/>
          </cell>
          <cell r="AX85" t="str">
            <v/>
          </cell>
        </row>
        <row r="86">
          <cell r="A86" t="str">
            <v>1058</v>
          </cell>
          <cell r="B86" t="str">
            <v>10-1058-0</v>
          </cell>
          <cell r="D86" t="str">
            <v>10</v>
          </cell>
          <cell r="E86" t="str">
            <v>渡辺</v>
          </cell>
          <cell r="F86" t="str">
            <v>1058-0</v>
          </cell>
          <cell r="G86" t="str">
            <v>ＤＭ・３０－０</v>
          </cell>
          <cell r="H86">
            <v>4</v>
          </cell>
          <cell r="I86" t="str">
            <v>○</v>
          </cell>
          <cell r="J86" t="str">
            <v>○</v>
          </cell>
          <cell r="K86" t="str">
            <v>ﾌｫｰﾏｯﾄ</v>
          </cell>
          <cell r="L86" t="str">
            <v>通常+自家用★</v>
          </cell>
          <cell r="M86" t="str">
            <v>ﾌｫｰﾏｯﾄ</v>
          </cell>
          <cell r="N86" t="str">
            <v>通常+自家用★</v>
          </cell>
          <cell r="O86" t="str">
            <v/>
          </cell>
          <cell r="P86" t="str">
            <v/>
          </cell>
          <cell r="Q86" t="str">
            <v/>
          </cell>
          <cell r="R86" t="str">
            <v>×</v>
          </cell>
          <cell r="S86" t="str">
            <v/>
          </cell>
          <cell r="T86" t="str">
            <v>通常★</v>
          </cell>
          <cell r="U86" t="str">
            <v/>
          </cell>
          <cell r="V86" t="str">
            <v>通常★</v>
          </cell>
          <cell r="W86" t="str">
            <v/>
          </cell>
          <cell r="X86" t="str">
            <v/>
          </cell>
          <cell r="Y86" t="str">
            <v>お客様各位</v>
          </cell>
          <cell r="AA86" t="str">
            <v/>
          </cell>
          <cell r="AB86" t="str">
            <v>丸大食品株式会社</v>
          </cell>
          <cell r="AC86" t="str">
            <v/>
          </cell>
          <cell r="AD86" t="str">
            <v/>
          </cell>
          <cell r="AE86" t="str">
            <v/>
          </cell>
          <cell r="AF86" t="str">
            <v/>
          </cell>
          <cell r="AG86" t="str">
            <v/>
          </cell>
          <cell r="AH86" t="str">
            <v>○</v>
          </cell>
          <cell r="AI86" t="str">
            <v>○</v>
          </cell>
          <cell r="AJ86" t="str">
            <v>○</v>
          </cell>
          <cell r="AK86" t="str">
            <v/>
          </cell>
          <cell r="AL86" t="str">
            <v/>
          </cell>
          <cell r="AM86" t="str">
            <v/>
          </cell>
          <cell r="AO86">
            <v>30</v>
          </cell>
          <cell r="AP86">
            <v>20</v>
          </cell>
          <cell r="AQ86">
            <v>990</v>
          </cell>
          <cell r="AR86" t="str">
            <v>しない</v>
          </cell>
          <cell r="AS86">
            <v>6</v>
          </cell>
          <cell r="AT86">
            <v>11</v>
          </cell>
          <cell r="AU86" t="str">
            <v/>
          </cell>
          <cell r="AV86" t="str">
            <v/>
          </cell>
          <cell r="AW86" t="str">
            <v/>
          </cell>
          <cell r="AX86" t="str">
            <v/>
          </cell>
        </row>
        <row r="87">
          <cell r="A87" t="str">
            <v>1082</v>
          </cell>
          <cell r="B87" t="str">
            <v>10-1082-0</v>
          </cell>
          <cell r="D87" t="str">
            <v>10</v>
          </cell>
          <cell r="E87" t="str">
            <v>渡辺</v>
          </cell>
          <cell r="F87" t="str">
            <v>1082-0</v>
          </cell>
          <cell r="G87" t="str">
            <v>ＳＥＩビジ　ネスクリエイツ</v>
          </cell>
          <cell r="H87">
            <v>2</v>
          </cell>
          <cell r="I87" t="str">
            <v>○</v>
          </cell>
          <cell r="J87" t="str">
            <v>○</v>
          </cell>
          <cell r="K87" t="str">
            <v>ﾌｫｰﾏｯﾄ</v>
          </cell>
          <cell r="L87" t="str">
            <v>【変動】通常</v>
          </cell>
          <cell r="M87" t="str">
            <v>ﾌｫｰﾏｯﾄ</v>
          </cell>
          <cell r="N87" t="str">
            <v>【変動】通常</v>
          </cell>
          <cell r="O87" t="str">
            <v/>
          </cell>
          <cell r="P87" t="str">
            <v/>
          </cell>
          <cell r="Q87" t="str">
            <v/>
          </cell>
          <cell r="R87" t="str">
            <v>×</v>
          </cell>
          <cell r="S87" t="str">
            <v/>
          </cell>
          <cell r="T87" t="str">
            <v/>
          </cell>
          <cell r="U87" t="str">
            <v/>
          </cell>
          <cell r="V87" t="str">
            <v/>
          </cell>
          <cell r="W87" t="str">
            <v/>
          </cell>
          <cell r="X87" t="str">
            <v/>
          </cell>
          <cell r="Y87" t="str">
            <v>お客様各位</v>
          </cell>
          <cell r="AA87" t="str">
            <v/>
          </cell>
          <cell r="AB87" t="str">
            <v>丸大食品株式会社</v>
          </cell>
          <cell r="AC87" t="str">
            <v/>
          </cell>
          <cell r="AD87" t="str">
            <v/>
          </cell>
          <cell r="AE87" t="str">
            <v/>
          </cell>
          <cell r="AF87" t="str">
            <v/>
          </cell>
          <cell r="AG87" t="str">
            <v/>
          </cell>
          <cell r="AH87" t="str">
            <v>○</v>
          </cell>
          <cell r="AI87" t="str">
            <v>○</v>
          </cell>
          <cell r="AJ87" t="str">
            <v>○</v>
          </cell>
          <cell r="AK87" t="str">
            <v/>
          </cell>
          <cell r="AL87" t="str">
            <v/>
          </cell>
          <cell r="AM87" t="str">
            <v/>
          </cell>
          <cell r="AO87">
            <v>33.332999999999998</v>
          </cell>
          <cell r="AP87">
            <v>20</v>
          </cell>
          <cell r="AQ87">
            <v>990</v>
          </cell>
          <cell r="AR87" t="str">
            <v>しない</v>
          </cell>
          <cell r="AS87">
            <v>6</v>
          </cell>
          <cell r="AT87">
            <v>11</v>
          </cell>
          <cell r="AU87" t="str">
            <v>ＳＥＩビジ　ネスクリエイツ</v>
          </cell>
          <cell r="AV87" t="str">
            <v/>
          </cell>
          <cell r="AW87" t="str">
            <v/>
          </cell>
          <cell r="AX87" t="str">
            <v/>
          </cell>
        </row>
        <row r="88">
          <cell r="A88" t="str">
            <v>1086</v>
          </cell>
          <cell r="B88" t="str">
            <v>10-1086-0</v>
          </cell>
          <cell r="D88" t="str">
            <v>10</v>
          </cell>
          <cell r="E88" t="str">
            <v>渡辺</v>
          </cell>
          <cell r="F88" t="str">
            <v>1086-0</v>
          </cell>
          <cell r="G88" t="str">
            <v>ＤＭ・２０－０</v>
          </cell>
          <cell r="H88">
            <v>10</v>
          </cell>
          <cell r="I88" t="str">
            <v>○</v>
          </cell>
          <cell r="J88" t="str">
            <v>○</v>
          </cell>
          <cell r="K88" t="str">
            <v>＠</v>
          </cell>
          <cell r="L88" t="str">
            <v>送料込</v>
          </cell>
          <cell r="M88" t="str">
            <v>＠</v>
          </cell>
          <cell r="N88" t="str">
            <v>送料込</v>
          </cell>
          <cell r="O88" t="str">
            <v/>
          </cell>
          <cell r="P88" t="str">
            <v/>
          </cell>
          <cell r="Q88" t="str">
            <v/>
          </cell>
          <cell r="R88" t="str">
            <v>×</v>
          </cell>
          <cell r="S88" t="str">
            <v/>
          </cell>
          <cell r="T88" t="str">
            <v>送料込</v>
          </cell>
          <cell r="U88" t="str">
            <v/>
          </cell>
          <cell r="V88" t="str">
            <v>送料込</v>
          </cell>
          <cell r="W88" t="str">
            <v/>
          </cell>
          <cell r="X88" t="str">
            <v/>
          </cell>
          <cell r="Y88" t="str">
            <v>お客様各位</v>
          </cell>
          <cell r="AA88" t="str">
            <v/>
          </cell>
          <cell r="AB88" t="str">
            <v>丸大食品株式会社</v>
          </cell>
          <cell r="AC88" t="str">
            <v/>
          </cell>
          <cell r="AD88" t="str">
            <v/>
          </cell>
          <cell r="AE88" t="str">
            <v/>
          </cell>
          <cell r="AF88" t="str">
            <v/>
          </cell>
          <cell r="AG88" t="str">
            <v/>
          </cell>
          <cell r="AH88" t="str">
            <v>○</v>
          </cell>
          <cell r="AI88" t="str">
            <v>○</v>
          </cell>
          <cell r="AJ88" t="str">
            <v>○</v>
          </cell>
          <cell r="AK88" t="str">
            <v/>
          </cell>
          <cell r="AL88" t="str">
            <v/>
          </cell>
          <cell r="AM88" t="str">
            <v/>
          </cell>
          <cell r="AO88">
            <v>20</v>
          </cell>
          <cell r="AP88">
            <v>20</v>
          </cell>
          <cell r="AQ88" t="str">
            <v>無料</v>
          </cell>
          <cell r="AR88" t="str">
            <v>しない</v>
          </cell>
          <cell r="AS88">
            <v>6</v>
          </cell>
          <cell r="AT88">
            <v>11</v>
          </cell>
          <cell r="AU88" t="str">
            <v/>
          </cell>
          <cell r="AV88" t="str">
            <v/>
          </cell>
          <cell r="AW88" t="str">
            <v/>
          </cell>
          <cell r="AX88" t="str">
            <v/>
          </cell>
        </row>
        <row r="89">
          <cell r="A89" t="str">
            <v>1098</v>
          </cell>
          <cell r="B89" t="str">
            <v>10-1098-0</v>
          </cell>
          <cell r="D89" t="str">
            <v>10</v>
          </cell>
          <cell r="E89" t="str">
            <v>渡辺</v>
          </cell>
          <cell r="F89" t="str">
            <v>1098-0</v>
          </cell>
          <cell r="G89" t="str">
            <v>有隣堂営業部ビル</v>
          </cell>
          <cell r="H89">
            <v>1</v>
          </cell>
          <cell r="I89" t="str">
            <v>○</v>
          </cell>
          <cell r="J89" t="str">
            <v>○</v>
          </cell>
          <cell r="K89" t="str">
            <v>ﾌｫｰﾏｯﾄ</v>
          </cell>
          <cell r="L89" t="str">
            <v>【変動】通常</v>
          </cell>
          <cell r="M89" t="str">
            <v>ﾌｫｰﾏｯﾄ</v>
          </cell>
          <cell r="N89" t="str">
            <v>【変動】通常</v>
          </cell>
          <cell r="O89" t="str">
            <v/>
          </cell>
          <cell r="P89" t="str">
            <v/>
          </cell>
          <cell r="Q89" t="str">
            <v/>
          </cell>
          <cell r="R89" t="str">
            <v>×</v>
          </cell>
          <cell r="S89" t="str">
            <v/>
          </cell>
          <cell r="T89" t="str">
            <v/>
          </cell>
          <cell r="U89" t="str">
            <v/>
          </cell>
          <cell r="V89" t="str">
            <v/>
          </cell>
          <cell r="W89" t="str">
            <v/>
          </cell>
          <cell r="X89" t="str">
            <v/>
          </cell>
          <cell r="Y89" t="str">
            <v>お客様各位</v>
          </cell>
          <cell r="AA89" t="str">
            <v>㈱有隣堂　社員会</v>
          </cell>
          <cell r="AB89" t="str">
            <v>丸大食品株式会社</v>
          </cell>
          <cell r="AC89" t="str">
            <v/>
          </cell>
          <cell r="AD89" t="str">
            <v/>
          </cell>
          <cell r="AE89" t="str">
            <v/>
          </cell>
          <cell r="AF89" t="str">
            <v/>
          </cell>
          <cell r="AG89" t="str">
            <v/>
          </cell>
          <cell r="AH89" t="str">
            <v>○</v>
          </cell>
          <cell r="AI89" t="str">
            <v>○</v>
          </cell>
          <cell r="AJ89" t="str">
            <v>○</v>
          </cell>
          <cell r="AK89" t="str">
            <v/>
          </cell>
          <cell r="AL89" t="str">
            <v/>
          </cell>
          <cell r="AM89" t="str">
            <v/>
          </cell>
          <cell r="AO89">
            <v>35</v>
          </cell>
          <cell r="AP89">
            <v>20</v>
          </cell>
          <cell r="AQ89">
            <v>990</v>
          </cell>
          <cell r="AR89" t="str">
            <v>しない</v>
          </cell>
          <cell r="AS89">
            <v>6</v>
          </cell>
          <cell r="AT89">
            <v>11</v>
          </cell>
          <cell r="AU89" t="str">
            <v>（株）有隣堂　社員会</v>
          </cell>
          <cell r="AV89" t="str">
            <v>16</v>
          </cell>
          <cell r="AW89" t="str">
            <v/>
          </cell>
          <cell r="AX89" t="str">
            <v/>
          </cell>
        </row>
        <row r="90">
          <cell r="A90" t="str">
            <v>1099</v>
          </cell>
          <cell r="B90" t="str">
            <v>10-1099-0</v>
          </cell>
          <cell r="D90" t="str">
            <v>10</v>
          </cell>
          <cell r="E90" t="str">
            <v>渡辺</v>
          </cell>
          <cell r="F90" t="str">
            <v>1099-0</v>
          </cell>
          <cell r="G90" t="str">
            <v>林商事</v>
          </cell>
          <cell r="H90">
            <v>7</v>
          </cell>
          <cell r="I90" t="str">
            <v>○</v>
          </cell>
          <cell r="J90" t="str">
            <v>○</v>
          </cell>
          <cell r="K90" t="str">
            <v>ﾌｫｰﾏｯﾄ</v>
          </cell>
          <cell r="L90" t="str">
            <v>【変動】合体版のみ</v>
          </cell>
          <cell r="M90" t="str">
            <v>ﾌｫｰﾏｯﾄ</v>
          </cell>
          <cell r="N90" t="str">
            <v>【変動】合体版のみ</v>
          </cell>
          <cell r="Y90" t="str">
            <v>お客様各位</v>
          </cell>
          <cell r="AB90" t="str">
            <v>丸大食品株式会社</v>
          </cell>
          <cell r="AH90" t="str">
            <v>○</v>
          </cell>
          <cell r="AI90" t="str">
            <v>○</v>
          </cell>
          <cell r="AJ90" t="str">
            <v>○</v>
          </cell>
          <cell r="AK90" t="str">
            <v>○</v>
          </cell>
          <cell r="AL90" t="str">
            <v>○</v>
          </cell>
          <cell r="AM90" t="str">
            <v>○</v>
          </cell>
          <cell r="AO90">
            <v>40</v>
          </cell>
          <cell r="AP90">
            <v>20</v>
          </cell>
          <cell r="AQ90">
            <v>990</v>
          </cell>
          <cell r="AR90" t="str">
            <v>しない</v>
          </cell>
          <cell r="AT90">
            <v>11</v>
          </cell>
          <cell r="AU90" t="str">
            <v>林商事</v>
          </cell>
        </row>
        <row r="91">
          <cell r="A91" t="str">
            <v>1107</v>
          </cell>
          <cell r="B91" t="str">
            <v>10-1107-0</v>
          </cell>
          <cell r="D91" t="str">
            <v>10</v>
          </cell>
          <cell r="E91" t="str">
            <v>渡辺</v>
          </cell>
          <cell r="F91" t="str">
            <v>1107-0</v>
          </cell>
          <cell r="G91" t="str">
            <v>ＢＡＳＦコーティングスジャパン</v>
          </cell>
          <cell r="H91">
            <v>3</v>
          </cell>
          <cell r="I91" t="str">
            <v>○</v>
          </cell>
          <cell r="J91" t="str">
            <v>○</v>
          </cell>
          <cell r="K91" t="str">
            <v>ﾌｫｰﾏｯﾄ</v>
          </cell>
          <cell r="L91" t="str">
            <v>通常★</v>
          </cell>
          <cell r="M91" t="str">
            <v>ﾌｫｰﾏｯﾄ</v>
          </cell>
          <cell r="N91" t="str">
            <v>通常★</v>
          </cell>
          <cell r="O91" t="str">
            <v>変更しない</v>
          </cell>
          <cell r="P91" t="str">
            <v>変更しない</v>
          </cell>
          <cell r="Q91" t="str">
            <v>変更しない</v>
          </cell>
          <cell r="R91" t="str">
            <v/>
          </cell>
          <cell r="S91" t="str">
            <v>ﾌｫｰﾏｯﾄ</v>
          </cell>
          <cell r="T91" t="str">
            <v>通常★</v>
          </cell>
          <cell r="U91" t="str">
            <v>ﾌｫｰﾏｯﾄ</v>
          </cell>
          <cell r="V91" t="str">
            <v>通常★</v>
          </cell>
          <cell r="W91" t="str">
            <v>ﾌｫｰﾏｯﾄ</v>
          </cell>
          <cell r="X91" t="str">
            <v>通常</v>
          </cell>
          <cell r="Y91" t="str">
            <v>お客様各位</v>
          </cell>
          <cell r="AA91" t="str">
            <v/>
          </cell>
          <cell r="AB91" t="str">
            <v>丸大食品株式会社</v>
          </cell>
          <cell r="AD91" t="str">
            <v>○</v>
          </cell>
          <cell r="AE91" t="str">
            <v>FAX又は郵送にて</v>
          </cell>
          <cell r="AF91" t="str">
            <v/>
          </cell>
          <cell r="AG91" t="str">
            <v>○</v>
          </cell>
          <cell r="AH91" t="str">
            <v>○</v>
          </cell>
          <cell r="AI91" t="str">
            <v>○</v>
          </cell>
          <cell r="AJ91" t="str">
            <v>○</v>
          </cell>
          <cell r="AK91" t="str">
            <v>○</v>
          </cell>
          <cell r="AL91" t="str">
            <v>○</v>
          </cell>
          <cell r="AM91" t="str">
            <v>○</v>
          </cell>
          <cell r="AO91">
            <v>30</v>
          </cell>
          <cell r="AP91">
            <v>20</v>
          </cell>
          <cell r="AQ91">
            <v>990</v>
          </cell>
          <cell r="AR91" t="str">
            <v>しない</v>
          </cell>
          <cell r="AS91">
            <v>6</v>
          </cell>
          <cell r="AT91">
            <v>11</v>
          </cell>
          <cell r="AV91" t="str">
            <v/>
          </cell>
        </row>
        <row r="92">
          <cell r="A92" t="str">
            <v>1111</v>
          </cell>
          <cell r="B92" t="str">
            <v>10-1111-0</v>
          </cell>
          <cell r="D92" t="str">
            <v>10</v>
          </cell>
          <cell r="E92" t="str">
            <v>渡辺</v>
          </cell>
          <cell r="F92" t="str">
            <v>1111-0</v>
          </cell>
          <cell r="G92" t="str">
            <v>小島　良枝</v>
          </cell>
          <cell r="H92">
            <v>1</v>
          </cell>
          <cell r="I92" t="str">
            <v>○</v>
          </cell>
          <cell r="J92" t="str">
            <v>○</v>
          </cell>
          <cell r="K92" t="str">
            <v>ﾌｫｰﾏｯﾄ</v>
          </cell>
          <cell r="L92" t="str">
            <v>通常★</v>
          </cell>
          <cell r="M92" t="str">
            <v>ﾌｫｰﾏｯﾄ</v>
          </cell>
          <cell r="N92" t="str">
            <v>通常★</v>
          </cell>
          <cell r="S92" t="str">
            <v>ﾌｫｰﾏｯﾄ</v>
          </cell>
          <cell r="T92" t="str">
            <v>通常★</v>
          </cell>
          <cell r="U92" t="str">
            <v>ﾌｫｰﾏｯﾄ</v>
          </cell>
          <cell r="V92" t="str">
            <v>通常★</v>
          </cell>
          <cell r="W92" t="str">
            <v>ﾌｫｰﾏｯﾄ</v>
          </cell>
          <cell r="X92" t="str">
            <v>通常</v>
          </cell>
          <cell r="Y92" t="str">
            <v>お客様各位</v>
          </cell>
          <cell r="AB92" t="str">
            <v>丸大食品株式会社</v>
          </cell>
          <cell r="AC92" t="str">
            <v>裏面</v>
          </cell>
          <cell r="AG92" t="str">
            <v>○</v>
          </cell>
          <cell r="AH92" t="str">
            <v>○</v>
          </cell>
          <cell r="AI92" t="str">
            <v>○</v>
          </cell>
          <cell r="AJ92" t="str">
            <v>○</v>
          </cell>
          <cell r="AK92" t="str">
            <v>○</v>
          </cell>
          <cell r="AL92" t="str">
            <v>○</v>
          </cell>
          <cell r="AM92" t="str">
            <v>○</v>
          </cell>
          <cell r="AO92">
            <v>30</v>
          </cell>
          <cell r="AP92">
            <v>20</v>
          </cell>
          <cell r="AQ92">
            <v>990</v>
          </cell>
          <cell r="AR92" t="str">
            <v>しない</v>
          </cell>
          <cell r="AS92">
            <v>6</v>
          </cell>
          <cell r="AT92">
            <v>11</v>
          </cell>
        </row>
        <row r="93">
          <cell r="A93" t="str">
            <v>1120</v>
          </cell>
          <cell r="B93" t="str">
            <v>10-1120-0</v>
          </cell>
          <cell r="D93" t="str">
            <v>10</v>
          </cell>
          <cell r="E93" t="str">
            <v>渡辺</v>
          </cell>
          <cell r="F93" t="str">
            <v>1120-0</v>
          </cell>
          <cell r="G93" t="str">
            <v>株式会社柏屋</v>
          </cell>
          <cell r="H93">
            <v>61</v>
          </cell>
          <cell r="I93" t="str">
            <v>○</v>
          </cell>
          <cell r="J93" t="str">
            <v>○</v>
          </cell>
          <cell r="K93" t="str">
            <v>＠</v>
          </cell>
          <cell r="L93" t="str">
            <v>送料込</v>
          </cell>
          <cell r="M93" t="str">
            <v>＠</v>
          </cell>
          <cell r="N93" t="str">
            <v>送料込</v>
          </cell>
          <cell r="O93" t="str">
            <v/>
          </cell>
          <cell r="P93" t="str">
            <v/>
          </cell>
          <cell r="Q93" t="str">
            <v/>
          </cell>
          <cell r="R93" t="str">
            <v>◎</v>
          </cell>
          <cell r="S93" t="str">
            <v>＠</v>
          </cell>
          <cell r="T93" t="str">
            <v>送料込</v>
          </cell>
          <cell r="U93" t="str">
            <v>＠</v>
          </cell>
          <cell r="V93" t="str">
            <v>送料込</v>
          </cell>
          <cell r="W93" t="str">
            <v>ﾌｫｰﾏｯﾄ</v>
          </cell>
          <cell r="X93" t="str">
            <v>FAXなし</v>
          </cell>
          <cell r="Y93" t="str">
            <v>お客様各位</v>
          </cell>
          <cell r="AA93" t="str">
            <v/>
          </cell>
          <cell r="AB93" t="str">
            <v>株式会社柏屋</v>
          </cell>
          <cell r="AC93" t="str">
            <v>裏面</v>
          </cell>
          <cell r="AD93" t="str">
            <v/>
          </cell>
          <cell r="AE93" t="str">
            <v/>
          </cell>
          <cell r="AG93" t="str">
            <v>ご注文後、順次ご請求させて頂きます</v>
          </cell>
          <cell r="AH93" t="str">
            <v>○</v>
          </cell>
          <cell r="AI93" t="str">
            <v>○</v>
          </cell>
          <cell r="AJ93" t="str">
            <v/>
          </cell>
          <cell r="AK93" t="str">
            <v/>
          </cell>
          <cell r="AL93" t="str">
            <v/>
          </cell>
          <cell r="AM93" t="str">
            <v/>
          </cell>
          <cell r="AO93" t="str">
            <v>20％+550</v>
          </cell>
          <cell r="AP93">
            <v>10</v>
          </cell>
          <cell r="AQ93" t="str">
            <v>無料</v>
          </cell>
          <cell r="AR93" t="str">
            <v>しない</v>
          </cell>
          <cell r="AS93">
            <v>5</v>
          </cell>
          <cell r="AT93" t="str">
            <v/>
          </cell>
          <cell r="AU93" t="str">
            <v>株式会社柏屋</v>
          </cell>
          <cell r="AV93" t="str">
            <v/>
          </cell>
          <cell r="AW93" t="str">
            <v/>
          </cell>
          <cell r="AX93" t="str">
            <v/>
          </cell>
        </row>
        <row r="94">
          <cell r="A94" t="str">
            <v>1120-1</v>
          </cell>
          <cell r="B94" t="str">
            <v>10-1120-1</v>
          </cell>
          <cell r="D94" t="str">
            <v>10</v>
          </cell>
          <cell r="E94" t="str">
            <v>渡辺</v>
          </cell>
          <cell r="F94" t="str">
            <v>1120-1</v>
          </cell>
          <cell r="G94" t="str">
            <v>株式会社柏屋</v>
          </cell>
          <cell r="H94">
            <v>47</v>
          </cell>
          <cell r="I94" t="str">
            <v>○</v>
          </cell>
          <cell r="J94" t="str">
            <v>○</v>
          </cell>
          <cell r="K94" t="str">
            <v>＠</v>
          </cell>
          <cell r="L94" t="str">
            <v>送料込</v>
          </cell>
          <cell r="M94" t="str">
            <v>＠</v>
          </cell>
          <cell r="N94" t="str">
            <v>送料込</v>
          </cell>
          <cell r="R94" t="str">
            <v>◎</v>
          </cell>
          <cell r="S94" t="str">
            <v>＠</v>
          </cell>
          <cell r="T94" t="str">
            <v>送料込</v>
          </cell>
          <cell r="U94" t="str">
            <v>＠</v>
          </cell>
          <cell r="V94" t="str">
            <v>送料込</v>
          </cell>
          <cell r="W94" t="str">
            <v>ﾌｫｰﾏｯﾄ</v>
          </cell>
          <cell r="X94" t="str">
            <v>FAXなし</v>
          </cell>
          <cell r="Y94" t="str">
            <v>お客様各位</v>
          </cell>
          <cell r="AB94" t="str">
            <v>みるく屋一番</v>
          </cell>
          <cell r="AC94" t="str">
            <v>裏面</v>
          </cell>
          <cell r="AG94" t="str">
            <v>ご注文後、順次ご請求させて頂きます</v>
          </cell>
          <cell r="AH94" t="str">
            <v>○</v>
          </cell>
          <cell r="AI94" t="str">
            <v>○</v>
          </cell>
          <cell r="AQ94" t="str">
            <v>無料</v>
          </cell>
          <cell r="AR94" t="str">
            <v>しない</v>
          </cell>
          <cell r="AS94">
            <v>5</v>
          </cell>
          <cell r="AU94" t="str">
            <v>みるく屋一番</v>
          </cell>
        </row>
        <row r="95">
          <cell r="A95" t="str">
            <v>1121</v>
          </cell>
          <cell r="B95" t="str">
            <v>10-1121-0</v>
          </cell>
          <cell r="D95" t="str">
            <v>10</v>
          </cell>
          <cell r="E95" t="str">
            <v>渡辺</v>
          </cell>
          <cell r="F95" t="str">
            <v>1121-0</v>
          </cell>
          <cell r="G95" t="str">
            <v>神奈川県　美容組合</v>
          </cell>
          <cell r="H95">
            <v>27</v>
          </cell>
          <cell r="I95" t="str">
            <v>○</v>
          </cell>
          <cell r="J95" t="str">
            <v>○</v>
          </cell>
          <cell r="K95" t="str">
            <v>ﾌｫｰﾏｯﾄ</v>
          </cell>
          <cell r="L95" t="str">
            <v>企業名なし(990)</v>
          </cell>
          <cell r="M95" t="str">
            <v>ﾌｫｰﾏｯﾄ</v>
          </cell>
          <cell r="N95" t="str">
            <v>企業名なし(990)</v>
          </cell>
          <cell r="O95" t="str">
            <v>変更しない</v>
          </cell>
          <cell r="P95" t="str">
            <v>変更しない</v>
          </cell>
          <cell r="Q95" t="str">
            <v>変更しない</v>
          </cell>
          <cell r="R95" t="str">
            <v/>
          </cell>
          <cell r="S95" t="str">
            <v>ﾌｫｰﾏｯﾄ</v>
          </cell>
          <cell r="T95" t="str">
            <v>通常★</v>
          </cell>
          <cell r="U95" t="str">
            <v>ﾌｫｰﾏｯﾄ</v>
          </cell>
          <cell r="V95" t="str">
            <v>通常★</v>
          </cell>
          <cell r="W95" t="str">
            <v>ﾌｫｰﾏｯﾄ</v>
          </cell>
          <cell r="X95" t="str">
            <v>通常</v>
          </cell>
          <cell r="Y95" t="str">
            <v>お客様各位</v>
          </cell>
          <cell r="AA95" t="str">
            <v/>
          </cell>
          <cell r="AB95" t="str">
            <v>丸大食品株式会社</v>
          </cell>
          <cell r="AC95" t="str">
            <v>裏面</v>
          </cell>
          <cell r="AD95" t="str">
            <v>○</v>
          </cell>
          <cell r="AE95" t="str">
            <v>FAX又は郵送にて</v>
          </cell>
          <cell r="AG95" t="str">
            <v>○</v>
          </cell>
          <cell r="AH95" t="str">
            <v>○</v>
          </cell>
          <cell r="AI95" t="str">
            <v>○</v>
          </cell>
          <cell r="AJ95" t="str">
            <v>○</v>
          </cell>
          <cell r="AK95" t="str">
            <v>○</v>
          </cell>
          <cell r="AL95" t="str">
            <v>○</v>
          </cell>
          <cell r="AM95" t="str">
            <v>○</v>
          </cell>
          <cell r="AO95">
            <v>30</v>
          </cell>
          <cell r="AP95">
            <v>20</v>
          </cell>
          <cell r="AQ95">
            <v>990</v>
          </cell>
          <cell r="AR95" t="str">
            <v>しない</v>
          </cell>
          <cell r="AS95">
            <v>5</v>
          </cell>
          <cell r="AT95">
            <v>10</v>
          </cell>
          <cell r="AU95" t="str">
            <v>神奈川県美容組合</v>
          </cell>
        </row>
        <row r="96">
          <cell r="A96" t="str">
            <v>1126-1</v>
          </cell>
          <cell r="B96" t="str">
            <v>10-1126-1</v>
          </cell>
          <cell r="D96" t="str">
            <v>10</v>
          </cell>
          <cell r="E96" t="str">
            <v>渡辺</v>
          </cell>
          <cell r="F96" t="str">
            <v>1126-1</v>
          </cell>
          <cell r="G96" t="str">
            <v>清水ケ丘病院　（従業員）</v>
          </cell>
          <cell r="H96">
            <v>0</v>
          </cell>
          <cell r="I96" t="str">
            <v>○</v>
          </cell>
          <cell r="J96" t="str">
            <v>○</v>
          </cell>
          <cell r="K96" t="str">
            <v>ﾌｫｰﾏｯﾄ</v>
          </cell>
          <cell r="L96" t="str">
            <v>通常★</v>
          </cell>
          <cell r="M96" t="str">
            <v>ﾌｫｰﾏｯﾄ</v>
          </cell>
          <cell r="N96" t="str">
            <v>通常★</v>
          </cell>
          <cell r="O96" t="str">
            <v>変更しない</v>
          </cell>
          <cell r="P96" t="str">
            <v>変更しない</v>
          </cell>
          <cell r="Q96" t="str">
            <v>変更しない</v>
          </cell>
          <cell r="R96" t="str">
            <v/>
          </cell>
          <cell r="S96" t="str">
            <v/>
          </cell>
          <cell r="T96" t="str">
            <v/>
          </cell>
          <cell r="U96" t="str">
            <v/>
          </cell>
          <cell r="V96" t="str">
            <v/>
          </cell>
          <cell r="W96" t="str">
            <v/>
          </cell>
          <cell r="X96" t="str">
            <v/>
          </cell>
          <cell r="Y96" t="str">
            <v>お客様各位</v>
          </cell>
          <cell r="AA96" t="str">
            <v/>
          </cell>
          <cell r="AB96" t="str">
            <v>丸大食品株式会社</v>
          </cell>
          <cell r="AC96" t="str">
            <v>別紙</v>
          </cell>
          <cell r="AD96" t="str">
            <v>○</v>
          </cell>
          <cell r="AE96" t="str">
            <v>FAX又は郵送にて</v>
          </cell>
          <cell r="AF96" t="str">
            <v>045-715-6137</v>
          </cell>
          <cell r="AG96" t="str">
            <v>○</v>
          </cell>
          <cell r="AH96" t="str">
            <v>○</v>
          </cell>
          <cell r="AI96" t="str">
            <v>○</v>
          </cell>
          <cell r="AJ96" t="str">
            <v>○</v>
          </cell>
          <cell r="AK96" t="str">
            <v/>
          </cell>
          <cell r="AL96" t="str">
            <v/>
          </cell>
          <cell r="AM96" t="str">
            <v/>
          </cell>
          <cell r="AO96">
            <v>30</v>
          </cell>
          <cell r="AP96">
            <v>20</v>
          </cell>
          <cell r="AQ96">
            <v>990</v>
          </cell>
          <cell r="AR96" t="str">
            <v>しない</v>
          </cell>
          <cell r="AS96">
            <v>6</v>
          </cell>
          <cell r="AT96">
            <v>11</v>
          </cell>
          <cell r="AV96" t="str">
            <v/>
          </cell>
          <cell r="AW96" t="str">
            <v/>
          </cell>
          <cell r="AX96" t="str">
            <v/>
          </cell>
        </row>
        <row r="97">
          <cell r="A97" t="str">
            <v>1136</v>
          </cell>
          <cell r="B97" t="str">
            <v>10-1136-0</v>
          </cell>
          <cell r="D97" t="str">
            <v>10</v>
          </cell>
          <cell r="E97" t="str">
            <v>渡辺</v>
          </cell>
          <cell r="F97" t="str">
            <v>1136-0</v>
          </cell>
          <cell r="G97" t="str">
            <v>㈱テクノ　コーポレーション</v>
          </cell>
          <cell r="H97">
            <v>1</v>
          </cell>
          <cell r="I97" t="str">
            <v>○</v>
          </cell>
          <cell r="J97" t="str">
            <v>○</v>
          </cell>
          <cell r="K97" t="str">
            <v>ﾌｫｰﾏｯﾄ</v>
          </cell>
          <cell r="L97" t="str">
            <v>通常★</v>
          </cell>
          <cell r="M97" t="str">
            <v>ﾌｫｰﾏｯﾄ</v>
          </cell>
          <cell r="N97" t="str">
            <v>通常★</v>
          </cell>
          <cell r="O97" t="str">
            <v/>
          </cell>
          <cell r="P97" t="str">
            <v/>
          </cell>
          <cell r="Q97" t="str">
            <v/>
          </cell>
          <cell r="R97" t="str">
            <v/>
          </cell>
          <cell r="S97" t="str">
            <v/>
          </cell>
          <cell r="T97" t="str">
            <v/>
          </cell>
          <cell r="U97" t="str">
            <v/>
          </cell>
          <cell r="V97" t="str">
            <v/>
          </cell>
          <cell r="W97" t="str">
            <v/>
          </cell>
          <cell r="X97" t="str">
            <v/>
          </cell>
          <cell r="Y97" t="str">
            <v>お客様各位</v>
          </cell>
          <cell r="AA97" t="str">
            <v/>
          </cell>
          <cell r="AB97" t="str">
            <v>丸大食品株式会社</v>
          </cell>
          <cell r="AC97" t="str">
            <v/>
          </cell>
          <cell r="AD97" t="str">
            <v/>
          </cell>
          <cell r="AE97" t="str">
            <v/>
          </cell>
          <cell r="AF97" t="str">
            <v/>
          </cell>
          <cell r="AG97" t="str">
            <v/>
          </cell>
          <cell r="AH97" t="str">
            <v>○</v>
          </cell>
          <cell r="AI97" t="str">
            <v>○</v>
          </cell>
          <cell r="AJ97" t="str">
            <v>○</v>
          </cell>
          <cell r="AK97" t="str">
            <v/>
          </cell>
          <cell r="AL97" t="str">
            <v/>
          </cell>
          <cell r="AM97" t="str">
            <v/>
          </cell>
          <cell r="AO97">
            <v>30</v>
          </cell>
          <cell r="AP97">
            <v>20</v>
          </cell>
          <cell r="AQ97">
            <v>990</v>
          </cell>
          <cell r="AR97" t="str">
            <v>しない</v>
          </cell>
          <cell r="AS97">
            <v>6</v>
          </cell>
          <cell r="AT97">
            <v>11</v>
          </cell>
          <cell r="AU97" t="str">
            <v>㈱テクノ　コーポレーション</v>
          </cell>
          <cell r="AV97" t="str">
            <v/>
          </cell>
          <cell r="AW97" t="str">
            <v/>
          </cell>
          <cell r="AX97" t="str">
            <v/>
          </cell>
        </row>
        <row r="98">
          <cell r="A98" t="str">
            <v>1139</v>
          </cell>
          <cell r="B98" t="str">
            <v>10-1139-0</v>
          </cell>
          <cell r="D98" t="str">
            <v>10</v>
          </cell>
          <cell r="E98" t="str">
            <v>渡辺</v>
          </cell>
          <cell r="F98" t="str">
            <v>1139-0</v>
          </cell>
          <cell r="G98" t="str">
            <v>ＤＭ・３０－　３１５</v>
          </cell>
          <cell r="H98">
            <v>11</v>
          </cell>
          <cell r="I98" t="str">
            <v>○</v>
          </cell>
          <cell r="J98" t="str">
            <v>○</v>
          </cell>
          <cell r="K98" t="str">
            <v>ﾌｫｰﾏｯﾄ</v>
          </cell>
          <cell r="L98" t="str">
            <v>通常★</v>
          </cell>
          <cell r="M98" t="str">
            <v>ﾌｫｰﾏｯﾄ</v>
          </cell>
          <cell r="N98" t="str">
            <v>通常★</v>
          </cell>
          <cell r="O98" t="str">
            <v/>
          </cell>
          <cell r="P98" t="str">
            <v/>
          </cell>
          <cell r="Q98" t="str">
            <v/>
          </cell>
          <cell r="R98" t="str">
            <v>×</v>
          </cell>
          <cell r="S98" t="str">
            <v/>
          </cell>
          <cell r="T98" t="str">
            <v/>
          </cell>
          <cell r="U98" t="str">
            <v/>
          </cell>
          <cell r="V98" t="str">
            <v/>
          </cell>
          <cell r="W98" t="str">
            <v/>
          </cell>
          <cell r="X98" t="str">
            <v/>
          </cell>
          <cell r="Y98" t="str">
            <v>お客様各位</v>
          </cell>
          <cell r="AA98" t="str">
            <v/>
          </cell>
          <cell r="AB98" t="str">
            <v>丸大食品株式会社</v>
          </cell>
          <cell r="AC98" t="str">
            <v/>
          </cell>
          <cell r="AD98" t="str">
            <v/>
          </cell>
          <cell r="AE98" t="str">
            <v/>
          </cell>
          <cell r="AF98" t="str">
            <v/>
          </cell>
          <cell r="AG98" t="str">
            <v/>
          </cell>
          <cell r="AH98" t="str">
            <v>○</v>
          </cell>
          <cell r="AI98" t="str">
            <v>○</v>
          </cell>
          <cell r="AJ98" t="str">
            <v>○</v>
          </cell>
          <cell r="AK98" t="str">
            <v/>
          </cell>
          <cell r="AL98" t="str">
            <v/>
          </cell>
          <cell r="AM98" t="str">
            <v/>
          </cell>
          <cell r="AO98">
            <v>30</v>
          </cell>
          <cell r="AP98">
            <v>20</v>
          </cell>
          <cell r="AQ98">
            <v>990</v>
          </cell>
          <cell r="AR98" t="str">
            <v>しない</v>
          </cell>
          <cell r="AS98">
            <v>6</v>
          </cell>
          <cell r="AT98">
            <v>11</v>
          </cell>
          <cell r="AU98" t="str">
            <v/>
          </cell>
          <cell r="AV98" t="str">
            <v/>
          </cell>
          <cell r="AW98" t="str">
            <v/>
          </cell>
          <cell r="AX98" t="str">
            <v/>
          </cell>
        </row>
        <row r="99">
          <cell r="A99" t="str">
            <v>1140</v>
          </cell>
          <cell r="B99" t="str">
            <v>10-1140-0</v>
          </cell>
          <cell r="D99" t="str">
            <v>10</v>
          </cell>
          <cell r="E99" t="str">
            <v>渡辺</v>
          </cell>
          <cell r="F99" t="str">
            <v>1140-0</v>
          </cell>
          <cell r="G99" t="str">
            <v>イトウ内装</v>
          </cell>
          <cell r="H99">
            <v>0</v>
          </cell>
          <cell r="I99" t="str">
            <v>○</v>
          </cell>
          <cell r="J99" t="str">
            <v>○</v>
          </cell>
          <cell r="K99" t="str">
            <v>ﾌｫｰﾏｯﾄ</v>
          </cell>
          <cell r="L99" t="str">
            <v>通常+自家用★</v>
          </cell>
          <cell r="M99" t="str">
            <v>ﾌｫｰﾏｯﾄ</v>
          </cell>
          <cell r="N99" t="str">
            <v>通常+自家用★</v>
          </cell>
          <cell r="O99" t="str">
            <v/>
          </cell>
          <cell r="P99" t="str">
            <v/>
          </cell>
          <cell r="Q99" t="str">
            <v/>
          </cell>
          <cell r="R99" t="str">
            <v>×</v>
          </cell>
          <cell r="S99" t="str">
            <v/>
          </cell>
          <cell r="T99" t="str">
            <v>通常★</v>
          </cell>
          <cell r="U99" t="str">
            <v/>
          </cell>
          <cell r="V99" t="str">
            <v>通常★</v>
          </cell>
          <cell r="W99" t="str">
            <v/>
          </cell>
          <cell r="X99" t="str">
            <v/>
          </cell>
          <cell r="Y99" t="str">
            <v>お客様各位</v>
          </cell>
          <cell r="AA99" t="str">
            <v/>
          </cell>
          <cell r="AB99" t="str">
            <v>丸大食品株式会社</v>
          </cell>
          <cell r="AC99" t="str">
            <v/>
          </cell>
          <cell r="AD99" t="str">
            <v/>
          </cell>
          <cell r="AE99" t="str">
            <v/>
          </cell>
          <cell r="AF99" t="str">
            <v/>
          </cell>
          <cell r="AG99" t="str">
            <v/>
          </cell>
          <cell r="AH99" t="str">
            <v>○</v>
          </cell>
          <cell r="AI99" t="str">
            <v>○</v>
          </cell>
          <cell r="AJ99" t="str">
            <v>○</v>
          </cell>
          <cell r="AK99" t="str">
            <v/>
          </cell>
          <cell r="AL99" t="str">
            <v/>
          </cell>
          <cell r="AM99" t="str">
            <v/>
          </cell>
          <cell r="AO99">
            <v>30</v>
          </cell>
          <cell r="AP99">
            <v>20</v>
          </cell>
          <cell r="AQ99">
            <v>990</v>
          </cell>
          <cell r="AR99" t="str">
            <v>しない</v>
          </cell>
          <cell r="AS99">
            <v>6</v>
          </cell>
          <cell r="AT99">
            <v>11</v>
          </cell>
          <cell r="AU99" t="str">
            <v>イトウ内装</v>
          </cell>
          <cell r="AV99" t="str">
            <v/>
          </cell>
          <cell r="AW99" t="str">
            <v/>
          </cell>
          <cell r="AX99" t="str">
            <v/>
          </cell>
        </row>
        <row r="100">
          <cell r="A100" t="str">
            <v>1142</v>
          </cell>
          <cell r="B100" t="str">
            <v>10-1142-0</v>
          </cell>
          <cell r="D100" t="str">
            <v>10</v>
          </cell>
          <cell r="E100" t="str">
            <v>渡辺</v>
          </cell>
          <cell r="F100" t="str">
            <v>1142-0</v>
          </cell>
          <cell r="G100" t="str">
            <v>タキデン</v>
          </cell>
          <cell r="H100">
            <v>0</v>
          </cell>
          <cell r="I100" t="str">
            <v>○</v>
          </cell>
          <cell r="J100" t="str">
            <v>○</v>
          </cell>
          <cell r="K100" t="str">
            <v>ﾌｫｰﾏｯﾄ</v>
          </cell>
          <cell r="L100" t="str">
            <v>【変動】合体版のみ</v>
          </cell>
          <cell r="M100" t="str">
            <v>ﾌｫｰﾏｯﾄ</v>
          </cell>
          <cell r="N100" t="str">
            <v>【変動】合体版のみ</v>
          </cell>
          <cell r="Y100" t="str">
            <v>お客様各位</v>
          </cell>
          <cell r="AB100" t="str">
            <v>丸大食品株式会社</v>
          </cell>
          <cell r="AH100" t="str">
            <v>○</v>
          </cell>
          <cell r="AI100" t="str">
            <v>○</v>
          </cell>
          <cell r="AJ100" t="str">
            <v>○</v>
          </cell>
          <cell r="AK100" t="str">
            <v>○</v>
          </cell>
          <cell r="AL100" t="str">
            <v>○</v>
          </cell>
          <cell r="AM100" t="str">
            <v>○</v>
          </cell>
          <cell r="AO100">
            <v>40</v>
          </cell>
          <cell r="AP100">
            <v>20</v>
          </cell>
          <cell r="AQ100">
            <v>990</v>
          </cell>
          <cell r="AR100" t="str">
            <v>しない</v>
          </cell>
          <cell r="AT100">
            <v>11</v>
          </cell>
          <cell r="AU100" t="str">
            <v>タキデン</v>
          </cell>
        </row>
        <row r="101">
          <cell r="A101" t="str">
            <v>1143</v>
          </cell>
          <cell r="B101" t="str">
            <v>10-1143-0</v>
          </cell>
          <cell r="D101" t="str">
            <v>10</v>
          </cell>
          <cell r="E101" t="str">
            <v>渡辺</v>
          </cell>
          <cell r="F101" t="str">
            <v>1143-0</v>
          </cell>
          <cell r="G101" t="str">
            <v>HELio</v>
          </cell>
          <cell r="H101">
            <v>1</v>
          </cell>
          <cell r="I101" t="str">
            <v>○</v>
          </cell>
          <cell r="J101" t="str">
            <v>○</v>
          </cell>
          <cell r="K101" t="str">
            <v>ﾌｫｰﾏｯﾄ</v>
          </cell>
          <cell r="L101" t="str">
            <v>【変動】合体版のみ</v>
          </cell>
          <cell r="M101" t="str">
            <v>ﾌｫｰﾏｯﾄ</v>
          </cell>
          <cell r="N101" t="str">
            <v>【変動】合体版のみ</v>
          </cell>
          <cell r="Y101" t="str">
            <v>お客様各位</v>
          </cell>
          <cell r="AB101" t="str">
            <v>丸大食品株式会社</v>
          </cell>
          <cell r="AH101" t="str">
            <v>○</v>
          </cell>
          <cell r="AI101" t="str">
            <v>○</v>
          </cell>
          <cell r="AJ101" t="str">
            <v>○</v>
          </cell>
          <cell r="AK101" t="str">
            <v>○</v>
          </cell>
          <cell r="AL101" t="str">
            <v>○</v>
          </cell>
          <cell r="AM101" t="str">
            <v>○</v>
          </cell>
          <cell r="AO101">
            <v>40</v>
          </cell>
          <cell r="AP101">
            <v>20</v>
          </cell>
          <cell r="AQ101">
            <v>990</v>
          </cell>
          <cell r="AR101" t="str">
            <v>しない</v>
          </cell>
          <cell r="AT101">
            <v>11</v>
          </cell>
          <cell r="AU101" t="str">
            <v>HELio</v>
          </cell>
        </row>
        <row r="102">
          <cell r="A102" t="str">
            <v>1146</v>
          </cell>
          <cell r="B102" t="str">
            <v>10-1146-0</v>
          </cell>
          <cell r="D102" t="str">
            <v>10</v>
          </cell>
          <cell r="E102" t="str">
            <v>渡辺</v>
          </cell>
          <cell r="F102" t="str">
            <v>1146-0</v>
          </cell>
          <cell r="G102" t="str">
            <v>ＤＭ・２４－０</v>
          </cell>
          <cell r="H102">
            <v>2</v>
          </cell>
          <cell r="I102" t="str">
            <v>○</v>
          </cell>
          <cell r="J102" t="str">
            <v>○</v>
          </cell>
          <cell r="K102" t="str">
            <v>ﾌｫｰﾏｯﾄ</v>
          </cell>
          <cell r="L102" t="str">
            <v>通常+自家用★</v>
          </cell>
          <cell r="M102" t="str">
            <v>ﾌｫｰﾏｯﾄ</v>
          </cell>
          <cell r="N102" t="str">
            <v>通常+自家用★</v>
          </cell>
          <cell r="O102" t="str">
            <v/>
          </cell>
          <cell r="P102" t="str">
            <v/>
          </cell>
          <cell r="Q102" t="str">
            <v/>
          </cell>
          <cell r="R102" t="str">
            <v>×</v>
          </cell>
          <cell r="S102" t="str">
            <v/>
          </cell>
          <cell r="T102" t="str">
            <v>通常★</v>
          </cell>
          <cell r="U102" t="str">
            <v/>
          </cell>
          <cell r="V102" t="str">
            <v>通常★</v>
          </cell>
          <cell r="W102" t="str">
            <v/>
          </cell>
          <cell r="X102" t="str">
            <v/>
          </cell>
          <cell r="Y102" t="str">
            <v>お客様各位</v>
          </cell>
          <cell r="AA102" t="str">
            <v/>
          </cell>
          <cell r="AB102" t="str">
            <v>丸大食品株式会社</v>
          </cell>
          <cell r="AC102" t="str">
            <v/>
          </cell>
          <cell r="AD102" t="str">
            <v/>
          </cell>
          <cell r="AE102" t="str">
            <v/>
          </cell>
          <cell r="AF102" t="str">
            <v/>
          </cell>
          <cell r="AG102" t="str">
            <v/>
          </cell>
          <cell r="AH102" t="str">
            <v>○</v>
          </cell>
          <cell r="AI102" t="str">
            <v>○</v>
          </cell>
          <cell r="AJ102" t="str">
            <v>○</v>
          </cell>
          <cell r="AK102" t="str">
            <v/>
          </cell>
          <cell r="AL102" t="str">
            <v/>
          </cell>
          <cell r="AM102" t="str">
            <v/>
          </cell>
          <cell r="AO102">
            <v>30</v>
          </cell>
          <cell r="AP102">
            <v>20</v>
          </cell>
          <cell r="AQ102">
            <v>990</v>
          </cell>
          <cell r="AR102" t="str">
            <v>しない</v>
          </cell>
          <cell r="AS102">
            <v>6</v>
          </cell>
          <cell r="AT102">
            <v>11</v>
          </cell>
          <cell r="AU102" t="str">
            <v/>
          </cell>
          <cell r="AV102" t="str">
            <v/>
          </cell>
          <cell r="AW102" t="str">
            <v/>
          </cell>
          <cell r="AX102" t="str">
            <v/>
          </cell>
        </row>
        <row r="103">
          <cell r="A103" t="str">
            <v>1147</v>
          </cell>
          <cell r="B103" t="str">
            <v>10-1147-0</v>
          </cell>
          <cell r="D103" t="str">
            <v>10</v>
          </cell>
          <cell r="E103" t="str">
            <v>渡辺</v>
          </cell>
          <cell r="F103" t="str">
            <v>1147-0</v>
          </cell>
          <cell r="G103" t="str">
            <v>㈱サンテック</v>
          </cell>
          <cell r="H103">
            <v>1</v>
          </cell>
          <cell r="I103" t="str">
            <v>○</v>
          </cell>
          <cell r="J103" t="str">
            <v>○</v>
          </cell>
          <cell r="K103" t="str">
            <v>ﾌｫｰﾏｯﾄ</v>
          </cell>
          <cell r="L103" t="str">
            <v>通常+自家用★</v>
          </cell>
          <cell r="M103" t="str">
            <v>ﾌｫｰﾏｯﾄ</v>
          </cell>
          <cell r="N103" t="str">
            <v>通常+自家用★</v>
          </cell>
          <cell r="O103" t="str">
            <v/>
          </cell>
          <cell r="P103" t="str">
            <v/>
          </cell>
          <cell r="Q103" t="str">
            <v/>
          </cell>
          <cell r="R103" t="str">
            <v>×</v>
          </cell>
          <cell r="S103" t="str">
            <v/>
          </cell>
          <cell r="T103" t="str">
            <v>通常★</v>
          </cell>
          <cell r="U103" t="str">
            <v/>
          </cell>
          <cell r="V103" t="str">
            <v>通常★</v>
          </cell>
          <cell r="W103" t="str">
            <v/>
          </cell>
          <cell r="X103" t="str">
            <v/>
          </cell>
          <cell r="Y103" t="str">
            <v>お客様各位</v>
          </cell>
          <cell r="AA103" t="str">
            <v/>
          </cell>
          <cell r="AB103" t="str">
            <v>丸大食品株式会社</v>
          </cell>
          <cell r="AC103" t="str">
            <v/>
          </cell>
          <cell r="AD103" t="str">
            <v/>
          </cell>
          <cell r="AE103" t="str">
            <v/>
          </cell>
          <cell r="AF103" t="str">
            <v/>
          </cell>
          <cell r="AG103" t="str">
            <v/>
          </cell>
          <cell r="AH103" t="str">
            <v>○</v>
          </cell>
          <cell r="AI103" t="str">
            <v>○</v>
          </cell>
          <cell r="AJ103" t="str">
            <v>○</v>
          </cell>
          <cell r="AK103" t="str">
            <v/>
          </cell>
          <cell r="AL103" t="str">
            <v/>
          </cell>
          <cell r="AM103" t="str">
            <v/>
          </cell>
          <cell r="AO103">
            <v>30</v>
          </cell>
          <cell r="AP103">
            <v>20</v>
          </cell>
          <cell r="AQ103">
            <v>990</v>
          </cell>
          <cell r="AR103" t="str">
            <v>しない</v>
          </cell>
          <cell r="AS103">
            <v>6</v>
          </cell>
          <cell r="AT103">
            <v>11</v>
          </cell>
          <cell r="AU103" t="str">
            <v>㈱サンテック</v>
          </cell>
          <cell r="AV103" t="str">
            <v/>
          </cell>
          <cell r="AW103" t="str">
            <v/>
          </cell>
          <cell r="AX103" t="str">
            <v/>
          </cell>
        </row>
        <row r="104">
          <cell r="A104" t="str">
            <v>1149</v>
          </cell>
          <cell r="B104" t="str">
            <v>10-1149-0</v>
          </cell>
          <cell r="D104" t="str">
            <v>10</v>
          </cell>
          <cell r="E104" t="str">
            <v>渡辺</v>
          </cell>
          <cell r="F104" t="str">
            <v>1149-0</v>
          </cell>
          <cell r="G104" t="str">
            <v>ニユークリアフユエル、ユニオン</v>
          </cell>
          <cell r="H104">
            <v>6</v>
          </cell>
          <cell r="I104" t="str">
            <v>○</v>
          </cell>
          <cell r="J104" t="str">
            <v>○</v>
          </cell>
          <cell r="K104" t="str">
            <v>＠</v>
          </cell>
          <cell r="L104" t="str">
            <v>【変動】1円切捨</v>
          </cell>
          <cell r="M104" t="str">
            <v>＠</v>
          </cell>
          <cell r="N104" t="str">
            <v>【変動】1円切捨</v>
          </cell>
          <cell r="O104" t="str">
            <v/>
          </cell>
          <cell r="P104" t="str">
            <v/>
          </cell>
          <cell r="Q104" t="str">
            <v/>
          </cell>
          <cell r="R104" t="str">
            <v/>
          </cell>
          <cell r="S104" t="str">
            <v>＠</v>
          </cell>
          <cell r="T104" t="str">
            <v>【変動】1円切捨</v>
          </cell>
          <cell r="U104" t="str">
            <v>＠</v>
          </cell>
          <cell r="V104" t="str">
            <v>【変動】1円切捨</v>
          </cell>
          <cell r="W104" t="str">
            <v>ﾌｫｰﾏｯﾄ</v>
          </cell>
          <cell r="X104" t="str">
            <v>FAXなし</v>
          </cell>
          <cell r="Y104" t="str">
            <v>お客様各位</v>
          </cell>
          <cell r="AA104" t="str">
            <v/>
          </cell>
          <cell r="AB104" t="str">
            <v>丸大食品株式会社</v>
          </cell>
          <cell r="AC104" t="str">
            <v>裏面</v>
          </cell>
          <cell r="AD104" t="str">
            <v>組合事務所</v>
          </cell>
          <cell r="AE104" t="str">
            <v/>
          </cell>
          <cell r="AF104" t="str">
            <v>046-833-2396</v>
          </cell>
          <cell r="AG104" t="str">
            <v>組合事務所にて、お支払いください。</v>
          </cell>
          <cell r="AH104" t="str">
            <v/>
          </cell>
          <cell r="AI104" t="str">
            <v>○</v>
          </cell>
          <cell r="AJ104" t="str">
            <v>○</v>
          </cell>
          <cell r="AK104" t="str">
            <v>○</v>
          </cell>
          <cell r="AL104" t="str">
            <v>○</v>
          </cell>
          <cell r="AM104" t="str">
            <v>○</v>
          </cell>
          <cell r="AO104">
            <v>37.200000000000003</v>
          </cell>
          <cell r="AP104">
            <v>20</v>
          </cell>
          <cell r="AQ104">
            <v>990</v>
          </cell>
          <cell r="AR104" t="str">
            <v>しない</v>
          </cell>
          <cell r="AS104">
            <v>6</v>
          </cell>
          <cell r="AT104">
            <v>11</v>
          </cell>
          <cell r="AU104" t="str">
            <v>ニュークリアフユエルユニオン</v>
          </cell>
          <cell r="AV104" t="str">
            <v/>
          </cell>
          <cell r="AW104" t="str">
            <v/>
          </cell>
          <cell r="AX104" t="str">
            <v/>
          </cell>
        </row>
        <row r="105">
          <cell r="A105" t="str">
            <v>1155</v>
          </cell>
          <cell r="B105" t="str">
            <v>10-1155-0</v>
          </cell>
          <cell r="D105" t="str">
            <v>10</v>
          </cell>
          <cell r="E105" t="str">
            <v>渡辺</v>
          </cell>
          <cell r="F105" t="str">
            <v>1155-0</v>
          </cell>
          <cell r="G105" t="str">
            <v>株式会社ＩＣエイジア</v>
          </cell>
          <cell r="H105">
            <v>0</v>
          </cell>
          <cell r="I105" t="str">
            <v>○</v>
          </cell>
          <cell r="J105" t="str">
            <v>○</v>
          </cell>
          <cell r="K105" t="str">
            <v>ﾌｫｰﾏｯﾄ</v>
          </cell>
          <cell r="L105" t="str">
            <v>【変動】通常+自家用</v>
          </cell>
          <cell r="M105" t="str">
            <v>ﾌｫｰﾏｯﾄ</v>
          </cell>
          <cell r="N105" t="str">
            <v>【変動】通常+自家用</v>
          </cell>
          <cell r="O105" t="str">
            <v>変更しない</v>
          </cell>
          <cell r="P105" t="str">
            <v>変更しない</v>
          </cell>
          <cell r="Q105" t="str">
            <v>変更しない</v>
          </cell>
          <cell r="S105" t="str">
            <v>ﾌｫｰﾏｯﾄ</v>
          </cell>
          <cell r="T105" t="str">
            <v>【変動】通常</v>
          </cell>
          <cell r="U105" t="str">
            <v>ﾌｫｰﾏｯﾄ</v>
          </cell>
          <cell r="V105" t="str">
            <v>【変動】通常</v>
          </cell>
          <cell r="W105" t="str">
            <v>ﾌｫｰﾏｯﾄ</v>
          </cell>
          <cell r="Y105" t="str">
            <v>お客様各位</v>
          </cell>
          <cell r="AB105" t="str">
            <v>丸大食品株式会社</v>
          </cell>
          <cell r="AC105" t="str">
            <v>裏面</v>
          </cell>
          <cell r="AD105" t="str">
            <v>○</v>
          </cell>
          <cell r="AE105" t="str">
            <v>FAX又は郵送にて</v>
          </cell>
          <cell r="AF105" t="str">
            <v>○</v>
          </cell>
          <cell r="AG105" t="str">
            <v>○</v>
          </cell>
          <cell r="AH105" t="str">
            <v>○</v>
          </cell>
          <cell r="AI105" t="str">
            <v>○</v>
          </cell>
          <cell r="AJ105" t="str">
            <v>○</v>
          </cell>
          <cell r="AK105" t="str">
            <v>○</v>
          </cell>
          <cell r="AL105" t="str">
            <v>○</v>
          </cell>
          <cell r="AM105" t="str">
            <v>○</v>
          </cell>
          <cell r="AO105">
            <v>33.332999999999998</v>
          </cell>
          <cell r="AP105">
            <v>20</v>
          </cell>
          <cell r="AQ105">
            <v>990</v>
          </cell>
          <cell r="AR105" t="str">
            <v>しない</v>
          </cell>
          <cell r="AS105">
            <v>6</v>
          </cell>
          <cell r="AT105">
            <v>11</v>
          </cell>
          <cell r="AU105" t="str">
            <v>株式会社ＩＣエイジア</v>
          </cell>
        </row>
        <row r="106">
          <cell r="A106" t="str">
            <v>1159</v>
          </cell>
          <cell r="B106" t="str">
            <v>10-1159-0</v>
          </cell>
          <cell r="D106" t="str">
            <v>10</v>
          </cell>
          <cell r="E106" t="str">
            <v>渡辺</v>
          </cell>
          <cell r="F106" t="str">
            <v>1159-0</v>
          </cell>
          <cell r="G106" t="str">
            <v>越智</v>
          </cell>
          <cell r="H106">
            <v>1</v>
          </cell>
          <cell r="I106" t="str">
            <v>○</v>
          </cell>
          <cell r="J106" t="str">
            <v>○</v>
          </cell>
          <cell r="K106" t="str">
            <v>ﾌｫｰﾏｯﾄ</v>
          </cell>
          <cell r="L106" t="str">
            <v>【変動】通常</v>
          </cell>
          <cell r="M106" t="str">
            <v>ﾌｫｰﾏｯﾄ</v>
          </cell>
          <cell r="N106" t="str">
            <v>【変動】通常</v>
          </cell>
          <cell r="O106" t="str">
            <v/>
          </cell>
          <cell r="P106" t="str">
            <v/>
          </cell>
          <cell r="Q106" t="str">
            <v/>
          </cell>
          <cell r="R106" t="str">
            <v>×</v>
          </cell>
          <cell r="S106" t="str">
            <v/>
          </cell>
          <cell r="T106" t="str">
            <v/>
          </cell>
          <cell r="U106" t="str">
            <v/>
          </cell>
          <cell r="V106" t="str">
            <v/>
          </cell>
          <cell r="W106" t="str">
            <v/>
          </cell>
          <cell r="X106" t="str">
            <v/>
          </cell>
          <cell r="Y106" t="str">
            <v>お客様各位</v>
          </cell>
          <cell r="AA106" t="str">
            <v/>
          </cell>
          <cell r="AB106" t="str">
            <v>丸大食品株式会社</v>
          </cell>
          <cell r="AC106" t="str">
            <v/>
          </cell>
          <cell r="AD106" t="str">
            <v/>
          </cell>
          <cell r="AE106" t="str">
            <v/>
          </cell>
          <cell r="AF106" t="str">
            <v/>
          </cell>
          <cell r="AG106" t="str">
            <v/>
          </cell>
          <cell r="AH106" t="str">
            <v>○</v>
          </cell>
          <cell r="AI106" t="str">
            <v>○</v>
          </cell>
          <cell r="AJ106" t="str">
            <v/>
          </cell>
          <cell r="AK106" t="str">
            <v/>
          </cell>
          <cell r="AL106" t="str">
            <v/>
          </cell>
          <cell r="AM106" t="str">
            <v/>
          </cell>
          <cell r="AO106">
            <v>35</v>
          </cell>
          <cell r="AP106">
            <v>20</v>
          </cell>
          <cell r="AQ106">
            <v>990</v>
          </cell>
          <cell r="AR106" t="str">
            <v>しない</v>
          </cell>
          <cell r="AS106">
            <v>6</v>
          </cell>
          <cell r="AT106" t="str">
            <v/>
          </cell>
          <cell r="AU106" t="str">
            <v/>
          </cell>
          <cell r="AV106" t="str">
            <v/>
          </cell>
          <cell r="AW106" t="str">
            <v/>
          </cell>
          <cell r="AX106" t="str">
            <v/>
          </cell>
        </row>
        <row r="107">
          <cell r="A107" t="str">
            <v>1160</v>
          </cell>
          <cell r="B107" t="str">
            <v>10-1160-0</v>
          </cell>
          <cell r="D107" t="str">
            <v>10</v>
          </cell>
          <cell r="E107" t="str">
            <v>渡辺</v>
          </cell>
          <cell r="F107" t="str">
            <v>1160-0</v>
          </cell>
          <cell r="G107" t="str">
            <v>湘南食品　（ギフト）</v>
          </cell>
          <cell r="H107">
            <v>19</v>
          </cell>
          <cell r="I107" t="str">
            <v>○</v>
          </cell>
          <cell r="J107" t="str">
            <v>○</v>
          </cell>
          <cell r="K107" t="str">
            <v>なし</v>
          </cell>
          <cell r="L107" t="str">
            <v/>
          </cell>
          <cell r="M107" t="str">
            <v>なし</v>
          </cell>
          <cell r="N107" t="str">
            <v/>
          </cell>
          <cell r="O107" t="str">
            <v/>
          </cell>
          <cell r="P107" t="str">
            <v/>
          </cell>
          <cell r="Q107" t="str">
            <v/>
          </cell>
          <cell r="R107" t="str">
            <v/>
          </cell>
          <cell r="S107" t="str">
            <v>必要なし</v>
          </cell>
          <cell r="T107" t="str">
            <v/>
          </cell>
          <cell r="U107" t="str">
            <v>必要なし</v>
          </cell>
          <cell r="V107" t="str">
            <v/>
          </cell>
          <cell r="W107" t="str">
            <v>必要なし</v>
          </cell>
          <cell r="Y107" t="str">
            <v/>
          </cell>
          <cell r="AA107" t="str">
            <v/>
          </cell>
          <cell r="AB107" t="str">
            <v/>
          </cell>
          <cell r="AC107" t="str">
            <v/>
          </cell>
          <cell r="AD107" t="str">
            <v/>
          </cell>
          <cell r="AE107" t="str">
            <v/>
          </cell>
          <cell r="AF107" t="str">
            <v/>
          </cell>
          <cell r="AG107" t="str">
            <v/>
          </cell>
          <cell r="AH107" t="str">
            <v/>
          </cell>
          <cell r="AI107" t="str">
            <v/>
          </cell>
          <cell r="AJ107" t="str">
            <v/>
          </cell>
          <cell r="AK107" t="str">
            <v/>
          </cell>
          <cell r="AL107" t="str">
            <v/>
          </cell>
          <cell r="AM107" t="str">
            <v/>
          </cell>
          <cell r="AO107">
            <v>35</v>
          </cell>
          <cell r="AP107">
            <v>20</v>
          </cell>
          <cell r="AQ107">
            <v>990</v>
          </cell>
          <cell r="AR107" t="str">
            <v>しない</v>
          </cell>
          <cell r="AS107">
            <v>6</v>
          </cell>
          <cell r="AT107">
            <v>11</v>
          </cell>
          <cell r="AU107" t="str">
            <v>湘南食品販売</v>
          </cell>
          <cell r="AV107" t="str">
            <v/>
          </cell>
          <cell r="AW107" t="str">
            <v/>
          </cell>
          <cell r="AX107" t="str">
            <v/>
          </cell>
        </row>
        <row r="108">
          <cell r="A108" t="str">
            <v>1161</v>
          </cell>
          <cell r="B108" t="str">
            <v>10-1161-0</v>
          </cell>
          <cell r="D108" t="str">
            <v>10</v>
          </cell>
          <cell r="E108" t="str">
            <v>渡辺</v>
          </cell>
          <cell r="F108" t="str">
            <v>1161-0</v>
          </cell>
          <cell r="G108" t="str">
            <v>横須賀工場　（ギフト）</v>
          </cell>
          <cell r="H108">
            <v>33</v>
          </cell>
          <cell r="I108" t="str">
            <v>○</v>
          </cell>
          <cell r="J108" t="str">
            <v>○</v>
          </cell>
          <cell r="K108" t="str">
            <v>ﾌｫｰﾏｯﾄ</v>
          </cell>
          <cell r="L108" t="str">
            <v>【変動】通常+自家用</v>
          </cell>
          <cell r="M108" t="str">
            <v>ﾌｫｰﾏｯﾄ</v>
          </cell>
          <cell r="N108" t="str">
            <v>【変動】通常+自家用</v>
          </cell>
          <cell r="O108" t="str">
            <v>変更しない</v>
          </cell>
          <cell r="P108" t="str">
            <v>変更しない</v>
          </cell>
          <cell r="Q108" t="str">
            <v>変更しない</v>
          </cell>
          <cell r="R108" t="str">
            <v/>
          </cell>
          <cell r="S108" t="str">
            <v>ﾌｫｰﾏｯﾄ</v>
          </cell>
          <cell r="T108" t="str">
            <v>【変動】通常FAXなし</v>
          </cell>
          <cell r="U108" t="str">
            <v>ﾌｫｰﾏｯﾄ</v>
          </cell>
          <cell r="V108" t="str">
            <v>【変動】通常FAXなし</v>
          </cell>
          <cell r="W108" t="str">
            <v>ﾌｫｰﾏｯﾄ</v>
          </cell>
          <cell r="X108" t="str">
            <v>FAXなし</v>
          </cell>
          <cell r="Y108" t="str">
            <v>お客様各位</v>
          </cell>
          <cell r="AA108" t="str">
            <v/>
          </cell>
          <cell r="AB108" t="str">
            <v>丸大食品㈱横須賀工場</v>
          </cell>
          <cell r="AC108" t="str">
            <v>裏面</v>
          </cell>
          <cell r="AD108" t="str">
            <v>事務所</v>
          </cell>
          <cell r="AE108" t="str">
            <v/>
          </cell>
          <cell r="AF108" t="str">
            <v>03-3647-3270</v>
          </cell>
          <cell r="AG108" t="str">
            <v>○</v>
          </cell>
          <cell r="AH108" t="str">
            <v>○</v>
          </cell>
          <cell r="AI108" t="str">
            <v>○</v>
          </cell>
          <cell r="AJ108" t="str">
            <v>○</v>
          </cell>
          <cell r="AK108" t="str">
            <v>○</v>
          </cell>
          <cell r="AL108" t="str">
            <v>○</v>
          </cell>
          <cell r="AM108" t="str">
            <v>○</v>
          </cell>
          <cell r="AO108">
            <v>33.332999999999998</v>
          </cell>
          <cell r="AP108">
            <v>20</v>
          </cell>
          <cell r="AQ108">
            <v>990</v>
          </cell>
          <cell r="AR108" t="str">
            <v>しない</v>
          </cell>
          <cell r="AS108">
            <v>6</v>
          </cell>
          <cell r="AT108">
            <v>11</v>
          </cell>
          <cell r="AU108" t="str">
            <v>横須賀工場　　</v>
          </cell>
          <cell r="AV108" t="str">
            <v>16</v>
          </cell>
          <cell r="AW108" t="str">
            <v/>
          </cell>
          <cell r="AX108" t="str">
            <v/>
          </cell>
        </row>
        <row r="109">
          <cell r="A109" t="str">
            <v>1164</v>
          </cell>
          <cell r="B109" t="str">
            <v>10-1164-0</v>
          </cell>
          <cell r="D109" t="str">
            <v>10</v>
          </cell>
          <cell r="E109" t="str">
            <v>渡辺</v>
          </cell>
          <cell r="F109" t="str">
            <v>1164-0</v>
          </cell>
          <cell r="G109" t="str">
            <v>戸田フ－ズ㈱　追浜工場（ギフト</v>
          </cell>
          <cell r="H109">
            <v>5</v>
          </cell>
          <cell r="I109" t="str">
            <v>○</v>
          </cell>
          <cell r="J109" t="str">
            <v>○</v>
          </cell>
          <cell r="K109" t="str">
            <v>ﾌｫｰﾏｯﾄ</v>
          </cell>
          <cell r="L109" t="str">
            <v>通常★</v>
          </cell>
          <cell r="M109" t="str">
            <v>ﾌｫｰﾏｯﾄ</v>
          </cell>
          <cell r="N109" t="str">
            <v>通常★</v>
          </cell>
          <cell r="O109" t="str">
            <v/>
          </cell>
          <cell r="P109" t="str">
            <v/>
          </cell>
          <cell r="Q109" t="str">
            <v/>
          </cell>
          <cell r="R109" t="str">
            <v/>
          </cell>
          <cell r="S109" t="str">
            <v>ﾌｫｰﾏｯﾄ</v>
          </cell>
          <cell r="T109" t="str">
            <v>通常★FAXなし</v>
          </cell>
          <cell r="U109" t="str">
            <v>ﾌｫｰﾏｯﾄ</v>
          </cell>
          <cell r="V109" t="str">
            <v>通常★FAXなし</v>
          </cell>
          <cell r="W109" t="str">
            <v>ﾌｫｰﾏｯﾄ</v>
          </cell>
          <cell r="X109" t="str">
            <v>FAXなし</v>
          </cell>
          <cell r="Y109" t="str">
            <v>お客様各位</v>
          </cell>
          <cell r="AA109" t="str">
            <v/>
          </cell>
          <cell r="AB109" t="str">
            <v>丸大食品株式会社</v>
          </cell>
          <cell r="AC109" t="str">
            <v>裏面</v>
          </cell>
          <cell r="AD109" t="str">
            <v>事務所</v>
          </cell>
          <cell r="AE109" t="str">
            <v/>
          </cell>
          <cell r="AF109" t="str">
            <v>046-867-2512</v>
          </cell>
          <cell r="AG109" t="str">
            <v>○</v>
          </cell>
          <cell r="AH109" t="str">
            <v>○</v>
          </cell>
          <cell r="AI109" t="str">
            <v>○</v>
          </cell>
          <cell r="AJ109" t="str">
            <v>○</v>
          </cell>
          <cell r="AK109" t="str">
            <v>○</v>
          </cell>
          <cell r="AL109" t="str">
            <v>○</v>
          </cell>
          <cell r="AM109" t="str">
            <v>○</v>
          </cell>
          <cell r="AO109">
            <v>30</v>
          </cell>
          <cell r="AP109">
            <v>20</v>
          </cell>
          <cell r="AQ109">
            <v>990</v>
          </cell>
          <cell r="AR109" t="str">
            <v>しない</v>
          </cell>
          <cell r="AS109">
            <v>6</v>
          </cell>
          <cell r="AT109">
            <v>11</v>
          </cell>
          <cell r="AU109" t="str">
            <v>戸田フーズ追浜工場</v>
          </cell>
          <cell r="AV109" t="str">
            <v/>
          </cell>
          <cell r="AW109" t="str">
            <v/>
          </cell>
          <cell r="AX109" t="str">
            <v/>
          </cell>
        </row>
        <row r="110">
          <cell r="A110" t="str">
            <v>1165</v>
          </cell>
          <cell r="B110" t="str">
            <v>10-1165-0</v>
          </cell>
          <cell r="D110" t="str">
            <v>10</v>
          </cell>
          <cell r="E110" t="str">
            <v>渡辺</v>
          </cell>
          <cell r="F110" t="str">
            <v>1165-0</v>
          </cell>
          <cell r="G110" t="str">
            <v>戸田フ－ズ㈱　追浜第2工場（ギフト</v>
          </cell>
          <cell r="H110">
            <v>3</v>
          </cell>
          <cell r="I110" t="str">
            <v>○</v>
          </cell>
          <cell r="J110" t="str">
            <v>○</v>
          </cell>
          <cell r="K110" t="str">
            <v>ﾌｫｰﾏｯﾄ</v>
          </cell>
          <cell r="L110" t="str">
            <v>通常★</v>
          </cell>
          <cell r="M110" t="str">
            <v>ﾌｫｰﾏｯﾄ</v>
          </cell>
          <cell r="N110" t="str">
            <v>通常★</v>
          </cell>
          <cell r="O110" t="str">
            <v/>
          </cell>
          <cell r="P110" t="str">
            <v/>
          </cell>
          <cell r="Q110" t="str">
            <v/>
          </cell>
          <cell r="R110" t="str">
            <v/>
          </cell>
          <cell r="S110" t="str">
            <v>ﾌｫｰﾏｯﾄ</v>
          </cell>
          <cell r="T110" t="str">
            <v>通常★FAXなし</v>
          </cell>
          <cell r="U110" t="str">
            <v>ﾌｫｰﾏｯﾄ</v>
          </cell>
          <cell r="V110" t="str">
            <v>通常★FAXなし</v>
          </cell>
          <cell r="W110" t="str">
            <v>ﾌｫｰﾏｯﾄ</v>
          </cell>
          <cell r="X110" t="str">
            <v>FAXなし</v>
          </cell>
          <cell r="Y110" t="str">
            <v>お客様各位</v>
          </cell>
          <cell r="AA110" t="str">
            <v/>
          </cell>
          <cell r="AB110" t="str">
            <v>丸大食品株式会社</v>
          </cell>
          <cell r="AC110" t="str">
            <v>裏面</v>
          </cell>
          <cell r="AD110" t="str">
            <v>事務所</v>
          </cell>
          <cell r="AE110" t="str">
            <v/>
          </cell>
          <cell r="AF110" t="str">
            <v>046-876-7496</v>
          </cell>
          <cell r="AG110" t="str">
            <v>○</v>
          </cell>
          <cell r="AH110" t="str">
            <v>○</v>
          </cell>
          <cell r="AI110" t="str">
            <v>○</v>
          </cell>
          <cell r="AJ110" t="str">
            <v>○</v>
          </cell>
          <cell r="AK110" t="str">
            <v>○</v>
          </cell>
          <cell r="AL110" t="str">
            <v>○</v>
          </cell>
          <cell r="AM110" t="str">
            <v>○</v>
          </cell>
          <cell r="AO110">
            <v>30</v>
          </cell>
          <cell r="AP110">
            <v>20</v>
          </cell>
          <cell r="AQ110">
            <v>990</v>
          </cell>
          <cell r="AR110" t="str">
            <v>しない</v>
          </cell>
          <cell r="AS110">
            <v>6</v>
          </cell>
          <cell r="AT110">
            <v>11</v>
          </cell>
          <cell r="AU110" t="str">
            <v>戸田フーズ追浜第2工場</v>
          </cell>
          <cell r="AV110" t="str">
            <v/>
          </cell>
          <cell r="AW110" t="str">
            <v/>
          </cell>
          <cell r="AX110" t="str">
            <v/>
          </cell>
        </row>
        <row r="111">
          <cell r="A111" t="str">
            <v>1170</v>
          </cell>
          <cell r="B111" t="str">
            <v>10-1170-0</v>
          </cell>
          <cell r="D111" t="str">
            <v>10</v>
          </cell>
          <cell r="E111" t="str">
            <v>渡辺</v>
          </cell>
          <cell r="F111" t="str">
            <v>1170-0</v>
          </cell>
          <cell r="G111" t="str">
            <v>ＤＭ・６７－　６５０</v>
          </cell>
          <cell r="H111">
            <v>1</v>
          </cell>
          <cell r="I111" t="str">
            <v>○</v>
          </cell>
          <cell r="J111" t="str">
            <v>○</v>
          </cell>
          <cell r="K111" t="str">
            <v>ﾌｫｰﾏｯﾄ</v>
          </cell>
          <cell r="L111" t="str">
            <v>【変動】通常</v>
          </cell>
          <cell r="M111" t="str">
            <v>ﾌｫｰﾏｯﾄ</v>
          </cell>
          <cell r="N111" t="str">
            <v>【変動】通常</v>
          </cell>
          <cell r="O111" t="str">
            <v/>
          </cell>
          <cell r="P111" t="str">
            <v/>
          </cell>
          <cell r="Q111" t="str">
            <v/>
          </cell>
          <cell r="R111" t="str">
            <v>×</v>
          </cell>
          <cell r="S111" t="str">
            <v/>
          </cell>
          <cell r="T111" t="str">
            <v/>
          </cell>
          <cell r="U111" t="str">
            <v/>
          </cell>
          <cell r="V111" t="str">
            <v/>
          </cell>
          <cell r="W111" t="str">
            <v/>
          </cell>
          <cell r="X111" t="str">
            <v/>
          </cell>
          <cell r="Y111" t="str">
            <v>お客様各位</v>
          </cell>
          <cell r="AA111" t="str">
            <v/>
          </cell>
          <cell r="AB111" t="str">
            <v>丸大食品株式会社</v>
          </cell>
          <cell r="AC111" t="str">
            <v/>
          </cell>
          <cell r="AD111" t="str">
            <v/>
          </cell>
          <cell r="AE111" t="str">
            <v/>
          </cell>
          <cell r="AF111" t="str">
            <v/>
          </cell>
          <cell r="AG111" t="str">
            <v/>
          </cell>
          <cell r="AH111" t="str">
            <v>○</v>
          </cell>
          <cell r="AI111" t="str">
            <v>○</v>
          </cell>
          <cell r="AJ111" t="str">
            <v>○</v>
          </cell>
          <cell r="AK111" t="str">
            <v/>
          </cell>
          <cell r="AL111" t="str">
            <v/>
          </cell>
          <cell r="AM111" t="str">
            <v/>
          </cell>
          <cell r="AO111">
            <v>33.332999999999998</v>
          </cell>
          <cell r="AP111">
            <v>20</v>
          </cell>
          <cell r="AQ111">
            <v>990</v>
          </cell>
          <cell r="AR111" t="str">
            <v>しない</v>
          </cell>
          <cell r="AS111">
            <v>6</v>
          </cell>
          <cell r="AT111">
            <v>11</v>
          </cell>
          <cell r="AU111" t="str">
            <v/>
          </cell>
          <cell r="AV111" t="str">
            <v/>
          </cell>
          <cell r="AW111" t="str">
            <v/>
          </cell>
          <cell r="AX111" t="str">
            <v/>
          </cell>
        </row>
        <row r="112">
          <cell r="A112" t="str">
            <v>1171-1</v>
          </cell>
          <cell r="B112" t="str">
            <v>10-1171-1</v>
          </cell>
          <cell r="D112" t="str">
            <v>10</v>
          </cell>
          <cell r="E112" t="str">
            <v>渡辺</v>
          </cell>
          <cell r="F112" t="str">
            <v>1171-1</v>
          </cell>
          <cell r="G112" t="str">
            <v>日立情報通信エンジニアリングOB</v>
          </cell>
          <cell r="H112">
            <v>1</v>
          </cell>
          <cell r="I112" t="str">
            <v>○</v>
          </cell>
          <cell r="J112" t="str">
            <v>○</v>
          </cell>
          <cell r="K112" t="str">
            <v>ﾌｫｰﾏｯﾄ</v>
          </cell>
          <cell r="L112" t="str">
            <v>【変動】通常</v>
          </cell>
          <cell r="M112" t="str">
            <v>ﾌｫｰﾏｯﾄ</v>
          </cell>
          <cell r="N112" t="str">
            <v>【変動】通常</v>
          </cell>
          <cell r="O112" t="str">
            <v/>
          </cell>
          <cell r="P112" t="str">
            <v/>
          </cell>
          <cell r="Q112" t="str">
            <v/>
          </cell>
          <cell r="R112" t="str">
            <v>×</v>
          </cell>
          <cell r="S112" t="str">
            <v/>
          </cell>
          <cell r="T112" t="str">
            <v/>
          </cell>
          <cell r="U112" t="str">
            <v/>
          </cell>
          <cell r="V112" t="str">
            <v/>
          </cell>
          <cell r="W112" t="str">
            <v/>
          </cell>
          <cell r="X112" t="str">
            <v/>
          </cell>
          <cell r="Y112" t="str">
            <v>お客様各位</v>
          </cell>
          <cell r="AA112" t="str">
            <v/>
          </cell>
          <cell r="AB112" t="str">
            <v>日立情報通信エンジニアリング労組</v>
          </cell>
          <cell r="AC112" t="str">
            <v/>
          </cell>
          <cell r="AD112" t="str">
            <v/>
          </cell>
          <cell r="AE112" t="str">
            <v/>
          </cell>
          <cell r="AF112" t="str">
            <v/>
          </cell>
          <cell r="AG112" t="str">
            <v/>
          </cell>
          <cell r="AH112" t="str">
            <v>○</v>
          </cell>
          <cell r="AI112" t="str">
            <v>○</v>
          </cell>
          <cell r="AJ112" t="str">
            <v>○</v>
          </cell>
          <cell r="AK112" t="str">
            <v>○</v>
          </cell>
          <cell r="AL112" t="str">
            <v>○</v>
          </cell>
          <cell r="AM112" t="str">
            <v>○</v>
          </cell>
          <cell r="AO112">
            <v>33.332999999999998</v>
          </cell>
          <cell r="AP112">
            <v>20</v>
          </cell>
          <cell r="AQ112">
            <v>990</v>
          </cell>
          <cell r="AR112" t="str">
            <v>しない</v>
          </cell>
          <cell r="AS112">
            <v>6</v>
          </cell>
          <cell r="AT112">
            <v>11</v>
          </cell>
          <cell r="AU112" t="str">
            <v>日立情報通信　　　　　エンジニアリング労働組合</v>
          </cell>
          <cell r="AV112" t="str">
            <v/>
          </cell>
          <cell r="AW112" t="str">
            <v/>
          </cell>
          <cell r="AX112" t="str">
            <v/>
          </cell>
        </row>
        <row r="113">
          <cell r="A113" t="str">
            <v>1175</v>
          </cell>
          <cell r="B113" t="str">
            <v>10-1175-0</v>
          </cell>
          <cell r="D113" t="str">
            <v>10</v>
          </cell>
          <cell r="E113" t="str">
            <v>渡辺</v>
          </cell>
          <cell r="F113" t="str">
            <v>1175-0</v>
          </cell>
          <cell r="G113" t="str">
            <v>ＮＯＫ㈱　福島支部</v>
          </cell>
          <cell r="H113">
            <v>0</v>
          </cell>
          <cell r="I113" t="str">
            <v>○</v>
          </cell>
          <cell r="J113" t="str">
            <v>○</v>
          </cell>
          <cell r="K113" t="str">
            <v>ﾌｫｰﾏｯﾄ</v>
          </cell>
          <cell r="L113" t="str">
            <v>【変動】通常</v>
          </cell>
          <cell r="M113" t="str">
            <v>ﾌｫｰﾏｯﾄ</v>
          </cell>
          <cell r="N113" t="str">
            <v>【変動】通常</v>
          </cell>
          <cell r="O113" t="str">
            <v/>
          </cell>
          <cell r="P113" t="str">
            <v/>
          </cell>
          <cell r="Q113" t="str">
            <v/>
          </cell>
          <cell r="R113" t="str">
            <v>×</v>
          </cell>
          <cell r="S113" t="str">
            <v>ﾌｫｰﾏｯﾄ</v>
          </cell>
          <cell r="T113" t="str">
            <v>【変動】通常</v>
          </cell>
          <cell r="U113" t="str">
            <v>ﾌｫｰﾏｯﾄ</v>
          </cell>
          <cell r="V113" t="str">
            <v>【変動】通常</v>
          </cell>
          <cell r="W113" t="str">
            <v/>
          </cell>
          <cell r="X113" t="str">
            <v/>
          </cell>
          <cell r="Y113" t="str">
            <v>お客様各位</v>
          </cell>
          <cell r="AA113" t="str">
            <v/>
          </cell>
          <cell r="AB113" t="str">
            <v>丸大食品株式会社</v>
          </cell>
          <cell r="AC113" t="str">
            <v>別紙</v>
          </cell>
          <cell r="AD113" t="str">
            <v>○</v>
          </cell>
          <cell r="AE113" t="str">
            <v/>
          </cell>
          <cell r="AF113" t="str">
            <v/>
          </cell>
          <cell r="AG113" t="str">
            <v/>
          </cell>
          <cell r="AH113" t="str">
            <v>○</v>
          </cell>
          <cell r="AI113" t="str">
            <v>○</v>
          </cell>
          <cell r="AJ113" t="str">
            <v>○</v>
          </cell>
          <cell r="AK113" t="str">
            <v/>
          </cell>
          <cell r="AL113" t="str">
            <v/>
          </cell>
          <cell r="AM113" t="str">
            <v/>
          </cell>
          <cell r="AO113">
            <v>33.332999999999998</v>
          </cell>
          <cell r="AP113">
            <v>20</v>
          </cell>
          <cell r="AQ113">
            <v>990</v>
          </cell>
          <cell r="AR113" t="str">
            <v>しない</v>
          </cell>
          <cell r="AS113">
            <v>6</v>
          </cell>
          <cell r="AT113">
            <v>11</v>
          </cell>
          <cell r="AU113" t="str">
            <v>ＮＯＫ㈱　福島支部</v>
          </cell>
          <cell r="AV113" t="str">
            <v/>
          </cell>
          <cell r="AW113" t="str">
            <v/>
          </cell>
          <cell r="AX113" t="str">
            <v/>
          </cell>
        </row>
        <row r="114">
          <cell r="A114" t="str">
            <v>1176</v>
          </cell>
          <cell r="B114" t="str">
            <v>10-1176-0</v>
          </cell>
          <cell r="D114" t="str">
            <v>10</v>
          </cell>
          <cell r="E114" t="str">
            <v>渡辺</v>
          </cell>
          <cell r="F114" t="str">
            <v>1176-0</v>
          </cell>
          <cell r="G114" t="str">
            <v>ＮＯＫ労働組合</v>
          </cell>
          <cell r="H114">
            <v>1</v>
          </cell>
          <cell r="I114" t="str">
            <v>○</v>
          </cell>
          <cell r="J114" t="str">
            <v>○</v>
          </cell>
          <cell r="K114" t="str">
            <v>ﾌｫｰﾏｯﾄ</v>
          </cell>
          <cell r="L114" t="str">
            <v>【変動】通常</v>
          </cell>
          <cell r="M114" t="str">
            <v>ﾌｫｰﾏｯﾄ</v>
          </cell>
          <cell r="N114" t="str">
            <v>【変動】通常</v>
          </cell>
          <cell r="O114" t="str">
            <v/>
          </cell>
          <cell r="P114" t="str">
            <v/>
          </cell>
          <cell r="Q114" t="str">
            <v/>
          </cell>
          <cell r="R114" t="str">
            <v>×</v>
          </cell>
          <cell r="S114" t="str">
            <v/>
          </cell>
          <cell r="T114" t="str">
            <v/>
          </cell>
          <cell r="U114" t="str">
            <v/>
          </cell>
          <cell r="V114" t="str">
            <v/>
          </cell>
          <cell r="W114" t="str">
            <v/>
          </cell>
          <cell r="X114" t="str">
            <v/>
          </cell>
          <cell r="Y114" t="str">
            <v>お客様各位</v>
          </cell>
          <cell r="AA114" t="str">
            <v/>
          </cell>
          <cell r="AB114" t="str">
            <v>丸大食品株式会社</v>
          </cell>
          <cell r="AC114" t="str">
            <v/>
          </cell>
          <cell r="AD114" t="str">
            <v/>
          </cell>
          <cell r="AE114" t="str">
            <v/>
          </cell>
          <cell r="AF114" t="str">
            <v/>
          </cell>
          <cell r="AG114" t="str">
            <v/>
          </cell>
          <cell r="AH114" t="str">
            <v>○</v>
          </cell>
          <cell r="AI114" t="str">
            <v>○</v>
          </cell>
          <cell r="AJ114" t="str">
            <v>○</v>
          </cell>
          <cell r="AK114" t="str">
            <v/>
          </cell>
          <cell r="AL114" t="str">
            <v/>
          </cell>
          <cell r="AM114" t="str">
            <v/>
          </cell>
          <cell r="AO114">
            <v>33.332999999999998</v>
          </cell>
          <cell r="AP114">
            <v>20</v>
          </cell>
          <cell r="AQ114">
            <v>990</v>
          </cell>
          <cell r="AR114" t="str">
            <v>しない</v>
          </cell>
          <cell r="AS114">
            <v>6</v>
          </cell>
          <cell r="AT114">
            <v>11</v>
          </cell>
          <cell r="AU114" t="str">
            <v>ＮＯＫ労働組合</v>
          </cell>
          <cell r="AV114" t="str">
            <v/>
          </cell>
          <cell r="AW114" t="str">
            <v/>
          </cell>
          <cell r="AX114" t="str">
            <v/>
          </cell>
        </row>
        <row r="115">
          <cell r="A115" t="str">
            <v>1181</v>
          </cell>
          <cell r="B115" t="str">
            <v>10-1181-0</v>
          </cell>
          <cell r="D115" t="str">
            <v>10</v>
          </cell>
          <cell r="E115" t="str">
            <v>渡辺</v>
          </cell>
          <cell r="F115" t="str">
            <v>1181-0</v>
          </cell>
          <cell r="G115" t="str">
            <v>リョーコーホーム㈱</v>
          </cell>
          <cell r="H115">
            <v>0</v>
          </cell>
          <cell r="I115" t="str">
            <v>○</v>
          </cell>
          <cell r="J115" t="str">
            <v>○</v>
          </cell>
          <cell r="K115" t="str">
            <v>ﾌｫｰﾏｯﾄ</v>
          </cell>
          <cell r="L115" t="str">
            <v>【変動】通常+自家用</v>
          </cell>
          <cell r="M115" t="str">
            <v>ﾌｫｰﾏｯﾄ</v>
          </cell>
          <cell r="N115" t="str">
            <v>【変動】通常+自家用</v>
          </cell>
          <cell r="O115" t="str">
            <v>変更しない</v>
          </cell>
          <cell r="P115" t="str">
            <v>変更しない</v>
          </cell>
          <cell r="Q115" t="str">
            <v>変更しない</v>
          </cell>
          <cell r="R115" t="str">
            <v>×</v>
          </cell>
          <cell r="S115" t="str">
            <v>ﾌｫｰﾏｯﾄ</v>
          </cell>
          <cell r="T115" t="str">
            <v>【変動】通常</v>
          </cell>
          <cell r="U115" t="str">
            <v>ﾌｫｰﾏｯﾄ</v>
          </cell>
          <cell r="V115" t="str">
            <v>【変動】通常</v>
          </cell>
          <cell r="W115" t="str">
            <v/>
          </cell>
          <cell r="X115" t="str">
            <v/>
          </cell>
          <cell r="Y115" t="str">
            <v>お客様各位</v>
          </cell>
          <cell r="AA115" t="str">
            <v/>
          </cell>
          <cell r="AB115" t="str">
            <v>丸大食品株式会社</v>
          </cell>
          <cell r="AC115" t="str">
            <v>別紙</v>
          </cell>
          <cell r="AD115" t="str">
            <v>○</v>
          </cell>
          <cell r="AE115" t="str">
            <v/>
          </cell>
          <cell r="AF115" t="str">
            <v/>
          </cell>
          <cell r="AG115" t="str">
            <v/>
          </cell>
          <cell r="AH115" t="str">
            <v>○</v>
          </cell>
          <cell r="AI115" t="str">
            <v>○</v>
          </cell>
          <cell r="AJ115" t="str">
            <v>○</v>
          </cell>
          <cell r="AK115" t="str">
            <v>○</v>
          </cell>
          <cell r="AL115" t="str">
            <v>○</v>
          </cell>
          <cell r="AM115" t="str">
            <v>○</v>
          </cell>
          <cell r="AO115">
            <v>35</v>
          </cell>
          <cell r="AP115">
            <v>20</v>
          </cell>
          <cell r="AQ115">
            <v>990</v>
          </cell>
          <cell r="AR115" t="str">
            <v>する</v>
          </cell>
          <cell r="AS115">
            <v>6</v>
          </cell>
          <cell r="AT115">
            <v>10</v>
          </cell>
          <cell r="AU115" t="str">
            <v>リョーコーホーム㈱</v>
          </cell>
          <cell r="AV115" t="str">
            <v/>
          </cell>
          <cell r="AW115" t="str">
            <v/>
          </cell>
          <cell r="AX115" t="str">
            <v/>
          </cell>
        </row>
        <row r="116">
          <cell r="A116" t="str">
            <v>1183-2</v>
          </cell>
          <cell r="B116" t="str">
            <v>10-1183-2</v>
          </cell>
          <cell r="D116" t="str">
            <v>10</v>
          </cell>
          <cell r="E116" t="str">
            <v>渡辺</v>
          </cell>
          <cell r="F116" t="str">
            <v>1183-2</v>
          </cell>
          <cell r="G116" t="str">
            <v>新日本石油㈱　横浜</v>
          </cell>
          <cell r="H116">
            <v>0</v>
          </cell>
          <cell r="I116" t="str">
            <v>○</v>
          </cell>
          <cell r="J116" t="str">
            <v>○</v>
          </cell>
          <cell r="K116" t="str">
            <v>ﾌｫｰﾏｯﾄ</v>
          </cell>
          <cell r="L116" t="str">
            <v>通常+自家用★</v>
          </cell>
          <cell r="M116" t="str">
            <v>ﾌｫｰﾏｯﾄ</v>
          </cell>
          <cell r="N116" t="str">
            <v>通常+自家用★</v>
          </cell>
          <cell r="O116" t="str">
            <v/>
          </cell>
          <cell r="P116" t="str">
            <v/>
          </cell>
          <cell r="Q116" t="str">
            <v/>
          </cell>
          <cell r="R116" t="str">
            <v/>
          </cell>
          <cell r="S116" t="str">
            <v>ﾌｫｰﾏｯﾄ</v>
          </cell>
          <cell r="T116" t="str">
            <v>通常★</v>
          </cell>
          <cell r="U116" t="str">
            <v>ﾌｫｰﾏｯﾄ</v>
          </cell>
          <cell r="V116" t="str">
            <v>通常★</v>
          </cell>
          <cell r="W116" t="str">
            <v>ﾌｫｰﾏｯﾄ</v>
          </cell>
          <cell r="X116" t="str">
            <v>FAXなし</v>
          </cell>
          <cell r="Y116" t="str">
            <v>お客様各位</v>
          </cell>
          <cell r="AA116" t="str">
            <v/>
          </cell>
          <cell r="AB116" t="str">
            <v>丸大食品株式会社</v>
          </cell>
          <cell r="AC116" t="str">
            <v>別紙</v>
          </cell>
          <cell r="AD116" t="str">
            <v>組合事務所</v>
          </cell>
          <cell r="AE116" t="str">
            <v/>
          </cell>
          <cell r="AF116" t="str">
            <v/>
          </cell>
          <cell r="AG116" t="str">
            <v>○</v>
          </cell>
          <cell r="AH116" t="str">
            <v>○</v>
          </cell>
          <cell r="AI116" t="str">
            <v>○</v>
          </cell>
          <cell r="AJ116" t="str">
            <v>○</v>
          </cell>
          <cell r="AK116" t="str">
            <v>○</v>
          </cell>
          <cell r="AL116" t="str">
            <v>○</v>
          </cell>
          <cell r="AM116" t="str">
            <v>○</v>
          </cell>
          <cell r="AO116">
            <v>30</v>
          </cell>
          <cell r="AP116">
            <v>20</v>
          </cell>
          <cell r="AQ116">
            <v>990</v>
          </cell>
          <cell r="AR116" t="str">
            <v>しない</v>
          </cell>
          <cell r="AS116">
            <v>6</v>
          </cell>
          <cell r="AT116">
            <v>11</v>
          </cell>
          <cell r="AU116" t="str">
            <v>新日本石油㈱　横浜</v>
          </cell>
          <cell r="AV116" t="str">
            <v>16</v>
          </cell>
          <cell r="AW116" t="str">
            <v/>
          </cell>
          <cell r="AX116" t="str">
            <v/>
          </cell>
        </row>
        <row r="117">
          <cell r="A117" t="str">
            <v>1188-1</v>
          </cell>
          <cell r="B117" t="str">
            <v>10-1188-1</v>
          </cell>
          <cell r="D117" t="str">
            <v>10</v>
          </cell>
          <cell r="E117" t="str">
            <v>渡辺</v>
          </cell>
          <cell r="F117" t="str">
            <v>1188-1</v>
          </cell>
          <cell r="G117" t="str">
            <v>日立製作所労働組合戸塚支部</v>
          </cell>
          <cell r="H117">
            <v>3</v>
          </cell>
          <cell r="I117" t="str">
            <v>○</v>
          </cell>
          <cell r="J117" t="str">
            <v>○</v>
          </cell>
          <cell r="K117" t="str">
            <v>ﾌｫｰﾏｯﾄ</v>
          </cell>
          <cell r="L117" t="str">
            <v>【変動】通常</v>
          </cell>
          <cell r="M117" t="str">
            <v>ﾌｫｰﾏｯﾄ</v>
          </cell>
          <cell r="N117" t="str">
            <v>【変動】通常</v>
          </cell>
          <cell r="O117" t="str">
            <v>変更しない</v>
          </cell>
          <cell r="P117" t="str">
            <v>変更しない</v>
          </cell>
          <cell r="Q117" t="str">
            <v/>
          </cell>
          <cell r="R117" t="str">
            <v/>
          </cell>
          <cell r="S117" t="str">
            <v>＠</v>
          </cell>
          <cell r="T117" t="str">
            <v>【変動】通常</v>
          </cell>
          <cell r="U117" t="str">
            <v>＠</v>
          </cell>
          <cell r="V117" t="str">
            <v>【変動】通常</v>
          </cell>
          <cell r="W117" t="str">
            <v>ﾌｫｰﾏｯﾄ</v>
          </cell>
          <cell r="X117" t="str">
            <v>通常</v>
          </cell>
          <cell r="Y117" t="str">
            <v>お客様各位</v>
          </cell>
          <cell r="AB117" t="str">
            <v>日立製作所戸塚支部</v>
          </cell>
          <cell r="AC117" t="str">
            <v>別紙</v>
          </cell>
          <cell r="AD117" t="str">
            <v>○</v>
          </cell>
          <cell r="AE117" t="str">
            <v/>
          </cell>
          <cell r="AG117" t="str">
            <v>○</v>
          </cell>
          <cell r="AH117" t="str">
            <v>○</v>
          </cell>
          <cell r="AI117" t="str">
            <v>○</v>
          </cell>
          <cell r="AJ117" t="str">
            <v>○</v>
          </cell>
          <cell r="AK117" t="str">
            <v>○</v>
          </cell>
          <cell r="AL117" t="str">
            <v>○</v>
          </cell>
          <cell r="AM117" t="str">
            <v>○</v>
          </cell>
          <cell r="AO117">
            <v>33.332999999999998</v>
          </cell>
          <cell r="AP117">
            <v>20</v>
          </cell>
          <cell r="AQ117">
            <v>990</v>
          </cell>
          <cell r="AR117" t="str">
            <v>しない</v>
          </cell>
          <cell r="AS117">
            <v>6</v>
          </cell>
          <cell r="AT117">
            <v>11</v>
          </cell>
          <cell r="AU117" t="str">
            <v>日立製作所労働組合戸塚支部</v>
          </cell>
          <cell r="AV117" t="str">
            <v/>
          </cell>
          <cell r="AW117" t="str">
            <v/>
          </cell>
          <cell r="AX117" t="str">
            <v/>
          </cell>
        </row>
        <row r="118">
          <cell r="A118" t="str">
            <v>1195</v>
          </cell>
          <cell r="B118" t="str">
            <v>10-1195-0</v>
          </cell>
          <cell r="D118" t="str">
            <v>10</v>
          </cell>
          <cell r="E118" t="str">
            <v>渡辺</v>
          </cell>
          <cell r="F118" t="str">
            <v>1195-0</v>
          </cell>
          <cell r="G118" t="str">
            <v>江東西　青色申告会</v>
          </cell>
          <cell r="H118">
            <v>0</v>
          </cell>
          <cell r="I118" t="str">
            <v>○</v>
          </cell>
          <cell r="J118" t="str">
            <v>○</v>
          </cell>
          <cell r="K118" t="str">
            <v>ﾌｫｰﾏｯﾄ</v>
          </cell>
          <cell r="L118" t="str">
            <v>通常★</v>
          </cell>
          <cell r="M118" t="str">
            <v>ﾌｫｰﾏｯﾄ</v>
          </cell>
          <cell r="N118" t="str">
            <v>通常★</v>
          </cell>
          <cell r="O118" t="str">
            <v/>
          </cell>
          <cell r="P118" t="str">
            <v/>
          </cell>
          <cell r="Q118" t="str">
            <v/>
          </cell>
          <cell r="R118" t="str">
            <v>×</v>
          </cell>
          <cell r="S118" t="str">
            <v/>
          </cell>
          <cell r="T118" t="str">
            <v/>
          </cell>
          <cell r="U118" t="str">
            <v/>
          </cell>
          <cell r="V118" t="str">
            <v/>
          </cell>
          <cell r="W118" t="str">
            <v/>
          </cell>
          <cell r="X118" t="str">
            <v>通常</v>
          </cell>
          <cell r="Y118" t="str">
            <v>お客様各位</v>
          </cell>
          <cell r="AA118" t="str">
            <v/>
          </cell>
          <cell r="AB118" t="str">
            <v>丸大食品株式会社</v>
          </cell>
          <cell r="AC118" t="str">
            <v/>
          </cell>
          <cell r="AD118" t="str">
            <v/>
          </cell>
          <cell r="AE118" t="str">
            <v/>
          </cell>
          <cell r="AF118" t="str">
            <v/>
          </cell>
          <cell r="AG118" t="str">
            <v/>
          </cell>
          <cell r="AH118" t="str">
            <v>○</v>
          </cell>
          <cell r="AI118" t="str">
            <v>○</v>
          </cell>
          <cell r="AJ118" t="str">
            <v>○</v>
          </cell>
          <cell r="AK118" t="str">
            <v/>
          </cell>
          <cell r="AL118" t="str">
            <v/>
          </cell>
          <cell r="AM118" t="str">
            <v/>
          </cell>
          <cell r="AO118">
            <v>30</v>
          </cell>
          <cell r="AP118">
            <v>20</v>
          </cell>
          <cell r="AQ118">
            <v>990</v>
          </cell>
          <cell r="AR118" t="str">
            <v>しない</v>
          </cell>
          <cell r="AS118">
            <v>6</v>
          </cell>
          <cell r="AT118">
            <v>11</v>
          </cell>
          <cell r="AU118" t="str">
            <v>江東西青色申告会</v>
          </cell>
          <cell r="AV118" t="str">
            <v>16</v>
          </cell>
          <cell r="AW118" t="str">
            <v/>
          </cell>
          <cell r="AX118" t="str">
            <v/>
          </cell>
        </row>
        <row r="119">
          <cell r="A119" t="str">
            <v>1199</v>
          </cell>
          <cell r="B119" t="str">
            <v>10-1199-0</v>
          </cell>
          <cell r="D119" t="str">
            <v>10</v>
          </cell>
          <cell r="E119" t="str">
            <v>渡辺</v>
          </cell>
          <cell r="F119" t="str">
            <v>1199-0</v>
          </cell>
          <cell r="G119" t="str">
            <v>東京都製紙原料協同組合</v>
          </cell>
          <cell r="H119">
            <v>1</v>
          </cell>
          <cell r="I119" t="str">
            <v>○</v>
          </cell>
          <cell r="J119" t="str">
            <v>○</v>
          </cell>
          <cell r="K119" t="str">
            <v>ﾌｫｰﾏｯﾄ</v>
          </cell>
          <cell r="L119" t="str">
            <v>通常★</v>
          </cell>
          <cell r="M119" t="str">
            <v>ﾌｫｰﾏｯﾄ</v>
          </cell>
          <cell r="N119" t="str">
            <v>通常★</v>
          </cell>
          <cell r="S119" t="str">
            <v>ﾌｫｰﾏｯﾄ</v>
          </cell>
          <cell r="T119" t="str">
            <v>通常★</v>
          </cell>
          <cell r="U119" t="str">
            <v>ﾌｫｰﾏｯﾄ</v>
          </cell>
          <cell r="V119" t="str">
            <v>通常★</v>
          </cell>
          <cell r="W119" t="str">
            <v>ﾌｫｰﾏｯﾄ</v>
          </cell>
          <cell r="X119" t="str">
            <v>通常</v>
          </cell>
          <cell r="Y119" t="str">
            <v>お客様各位</v>
          </cell>
          <cell r="AB119" t="str">
            <v>丸大食品株式会社</v>
          </cell>
          <cell r="AC119" t="str">
            <v>裏面</v>
          </cell>
          <cell r="AD119" t="str">
            <v>○</v>
          </cell>
          <cell r="AE119" t="str">
            <v>FAX又は郵送にて</v>
          </cell>
          <cell r="AF119" t="str">
            <v>○</v>
          </cell>
          <cell r="AG119" t="str">
            <v>○</v>
          </cell>
          <cell r="AH119" t="str">
            <v>○</v>
          </cell>
          <cell r="AI119" t="str">
            <v>○</v>
          </cell>
          <cell r="AJ119" t="str">
            <v>○</v>
          </cell>
          <cell r="AK119" t="str">
            <v>○</v>
          </cell>
          <cell r="AL119" t="str">
            <v>○</v>
          </cell>
          <cell r="AM119" t="str">
            <v>○</v>
          </cell>
          <cell r="AO119">
            <v>30</v>
          </cell>
          <cell r="AP119">
            <v>20</v>
          </cell>
          <cell r="AQ119">
            <v>990</v>
          </cell>
          <cell r="AR119" t="str">
            <v>しない</v>
          </cell>
          <cell r="AS119">
            <v>5</v>
          </cell>
          <cell r="AT119">
            <v>11</v>
          </cell>
          <cell r="AU119" t="str">
            <v>東京都製紙原料協同組合</v>
          </cell>
        </row>
        <row r="120">
          <cell r="A120" t="str">
            <v>1202</v>
          </cell>
          <cell r="B120" t="str">
            <v>10-1202-0</v>
          </cell>
          <cell r="D120" t="str">
            <v>10</v>
          </cell>
          <cell r="E120" t="str">
            <v>渡辺</v>
          </cell>
          <cell r="F120" t="str">
            <v>1202-0</v>
          </cell>
          <cell r="G120" t="str">
            <v>㈱共和測量</v>
          </cell>
          <cell r="H120">
            <v>0</v>
          </cell>
          <cell r="I120" t="str">
            <v>○</v>
          </cell>
          <cell r="J120" t="str">
            <v>○</v>
          </cell>
          <cell r="K120" t="str">
            <v>ﾌｫｰﾏｯﾄ</v>
          </cell>
          <cell r="L120" t="str">
            <v>通常+自家用★</v>
          </cell>
          <cell r="M120" t="str">
            <v>ﾌｫｰﾏｯﾄ</v>
          </cell>
          <cell r="N120" t="str">
            <v>通常+自家用★</v>
          </cell>
          <cell r="O120" t="str">
            <v>変更しない</v>
          </cell>
          <cell r="P120" t="str">
            <v>変更しない</v>
          </cell>
          <cell r="Q120" t="str">
            <v>変更しない</v>
          </cell>
          <cell r="R120" t="str">
            <v>×</v>
          </cell>
          <cell r="S120" t="str">
            <v/>
          </cell>
          <cell r="T120" t="str">
            <v>通常★</v>
          </cell>
          <cell r="U120" t="str">
            <v/>
          </cell>
          <cell r="V120" t="str">
            <v>通常★</v>
          </cell>
          <cell r="W120" t="str">
            <v/>
          </cell>
          <cell r="X120" t="str">
            <v/>
          </cell>
          <cell r="Y120" t="str">
            <v>お客様各位</v>
          </cell>
          <cell r="AA120" t="str">
            <v/>
          </cell>
          <cell r="AB120" t="str">
            <v>丸大食品株式会社</v>
          </cell>
          <cell r="AC120" t="str">
            <v/>
          </cell>
          <cell r="AD120" t="str">
            <v/>
          </cell>
          <cell r="AE120" t="str">
            <v/>
          </cell>
          <cell r="AF120" t="str">
            <v/>
          </cell>
          <cell r="AG120" t="str">
            <v/>
          </cell>
          <cell r="AH120" t="str">
            <v>○</v>
          </cell>
          <cell r="AI120" t="str">
            <v>○</v>
          </cell>
          <cell r="AJ120" t="str">
            <v>○</v>
          </cell>
          <cell r="AK120" t="str">
            <v>○</v>
          </cell>
          <cell r="AL120" t="str">
            <v>○</v>
          </cell>
          <cell r="AM120" t="str">
            <v>○</v>
          </cell>
          <cell r="AO120">
            <v>30</v>
          </cell>
          <cell r="AP120">
            <v>20</v>
          </cell>
          <cell r="AQ120">
            <v>990</v>
          </cell>
          <cell r="AR120" t="str">
            <v>しない</v>
          </cell>
          <cell r="AS120">
            <v>6</v>
          </cell>
          <cell r="AT120">
            <v>11</v>
          </cell>
          <cell r="AU120" t="str">
            <v>㈱共和測量</v>
          </cell>
          <cell r="AV120" t="str">
            <v/>
          </cell>
          <cell r="AW120" t="str">
            <v/>
          </cell>
          <cell r="AX120" t="str">
            <v/>
          </cell>
        </row>
        <row r="121">
          <cell r="A121" t="str">
            <v>1208</v>
          </cell>
          <cell r="B121" t="str">
            <v>10-1208-0</v>
          </cell>
          <cell r="D121" t="str">
            <v>10</v>
          </cell>
          <cell r="E121" t="str">
            <v>渡辺</v>
          </cell>
          <cell r="F121" t="str">
            <v>1208-0</v>
          </cell>
          <cell r="G121" t="str">
            <v>レンゴー㈱湘南工場</v>
          </cell>
          <cell r="H121">
            <v>2</v>
          </cell>
          <cell r="I121" t="str">
            <v>○</v>
          </cell>
          <cell r="J121" t="str">
            <v>○</v>
          </cell>
          <cell r="K121" t="str">
            <v>ﾌｫｰﾏｯﾄ</v>
          </cell>
          <cell r="L121" t="str">
            <v>【変動】通常+自家用</v>
          </cell>
          <cell r="M121" t="str">
            <v>ﾌｫｰﾏｯﾄ</v>
          </cell>
          <cell r="N121" t="str">
            <v>【変動】通常+自家用</v>
          </cell>
          <cell r="O121" t="str">
            <v>変更しない</v>
          </cell>
          <cell r="P121" t="str">
            <v>変更しない</v>
          </cell>
          <cell r="Q121" t="str">
            <v>変更しない</v>
          </cell>
          <cell r="R121" t="str">
            <v>×</v>
          </cell>
          <cell r="S121" t="str">
            <v/>
          </cell>
          <cell r="T121" t="str">
            <v/>
          </cell>
          <cell r="U121" t="str">
            <v/>
          </cell>
          <cell r="V121" t="str">
            <v/>
          </cell>
          <cell r="W121" t="str">
            <v/>
          </cell>
          <cell r="X121" t="str">
            <v>通常</v>
          </cell>
          <cell r="Y121" t="str">
            <v>お客様各位</v>
          </cell>
          <cell r="AA121" t="str">
            <v/>
          </cell>
          <cell r="AB121" t="str">
            <v>丸大食品株式会社</v>
          </cell>
          <cell r="AC121" t="str">
            <v/>
          </cell>
          <cell r="AD121" t="str">
            <v/>
          </cell>
          <cell r="AE121" t="str">
            <v/>
          </cell>
          <cell r="AF121" t="str">
            <v/>
          </cell>
          <cell r="AG121" t="str">
            <v/>
          </cell>
          <cell r="AH121" t="str">
            <v>○</v>
          </cell>
          <cell r="AI121" t="str">
            <v>○</v>
          </cell>
          <cell r="AJ121" t="str">
            <v>○</v>
          </cell>
          <cell r="AK121" t="str">
            <v>○</v>
          </cell>
          <cell r="AL121" t="str">
            <v>○</v>
          </cell>
          <cell r="AM121" t="str">
            <v>○</v>
          </cell>
          <cell r="AO121">
            <v>33.332999999999998</v>
          </cell>
          <cell r="AP121">
            <v>20</v>
          </cell>
          <cell r="AQ121">
            <v>990</v>
          </cell>
          <cell r="AR121" t="str">
            <v>しない</v>
          </cell>
          <cell r="AS121" t="str">
            <v/>
          </cell>
          <cell r="AT121">
            <v>11</v>
          </cell>
          <cell r="AU121" t="str">
            <v>レンゴー㈱湘南工場</v>
          </cell>
          <cell r="AV121" t="str">
            <v/>
          </cell>
          <cell r="AW121" t="str">
            <v/>
          </cell>
          <cell r="AX121" t="str">
            <v/>
          </cell>
        </row>
        <row r="122">
          <cell r="A122" t="str">
            <v>1208-1</v>
          </cell>
          <cell r="B122" t="str">
            <v>10-1208-1</v>
          </cell>
          <cell r="D122" t="str">
            <v>10</v>
          </cell>
          <cell r="E122" t="str">
            <v>渡辺</v>
          </cell>
          <cell r="F122" t="str">
            <v>1208-1</v>
          </cell>
          <cell r="G122" t="str">
            <v>レンゴー㈱湘南工場（個人）</v>
          </cell>
          <cell r="H122">
            <v>0</v>
          </cell>
          <cell r="I122" t="str">
            <v>○</v>
          </cell>
          <cell r="J122" t="str">
            <v>○</v>
          </cell>
          <cell r="K122" t="str">
            <v>ﾌｫｰﾏｯﾄ</v>
          </cell>
          <cell r="L122" t="str">
            <v>【変動】通常+自家用</v>
          </cell>
          <cell r="M122" t="str">
            <v>ﾌｫｰﾏｯﾄ</v>
          </cell>
          <cell r="N122" t="str">
            <v>【変動】通常+自家用</v>
          </cell>
          <cell r="O122" t="str">
            <v>変更しない</v>
          </cell>
          <cell r="P122" t="str">
            <v>変更しない</v>
          </cell>
          <cell r="Q122" t="str">
            <v>変更しない</v>
          </cell>
          <cell r="R122" t="str">
            <v>×</v>
          </cell>
          <cell r="S122" t="str">
            <v/>
          </cell>
          <cell r="T122" t="str">
            <v/>
          </cell>
          <cell r="U122" t="str">
            <v/>
          </cell>
          <cell r="V122" t="str">
            <v/>
          </cell>
          <cell r="W122" t="str">
            <v/>
          </cell>
          <cell r="X122" t="str">
            <v/>
          </cell>
          <cell r="Y122" t="str">
            <v>お客様各位</v>
          </cell>
          <cell r="AA122" t="str">
            <v/>
          </cell>
          <cell r="AB122" t="str">
            <v>丸大食品株式会社</v>
          </cell>
          <cell r="AC122" t="str">
            <v/>
          </cell>
          <cell r="AD122" t="str">
            <v/>
          </cell>
          <cell r="AE122" t="str">
            <v/>
          </cell>
          <cell r="AF122" t="str">
            <v/>
          </cell>
          <cell r="AG122" t="str">
            <v/>
          </cell>
          <cell r="AH122" t="str">
            <v>○</v>
          </cell>
          <cell r="AI122" t="str">
            <v>○</v>
          </cell>
          <cell r="AJ122" t="str">
            <v>○</v>
          </cell>
          <cell r="AK122" t="str">
            <v>○</v>
          </cell>
          <cell r="AL122" t="str">
            <v>○</v>
          </cell>
          <cell r="AM122" t="str">
            <v>○</v>
          </cell>
          <cell r="AO122">
            <v>33.332999999999998</v>
          </cell>
          <cell r="AP122">
            <v>20</v>
          </cell>
          <cell r="AQ122">
            <v>990</v>
          </cell>
          <cell r="AR122" t="str">
            <v>しない</v>
          </cell>
          <cell r="AS122" t="str">
            <v/>
          </cell>
          <cell r="AT122" t="str">
            <v/>
          </cell>
          <cell r="AU122" t="str">
            <v/>
          </cell>
          <cell r="AV122" t="str">
            <v/>
          </cell>
          <cell r="AW122" t="str">
            <v/>
          </cell>
          <cell r="AX122" t="str">
            <v/>
          </cell>
        </row>
        <row r="123">
          <cell r="A123" t="str">
            <v>1214</v>
          </cell>
          <cell r="B123" t="str">
            <v>10-1214-0</v>
          </cell>
          <cell r="D123" t="str">
            <v>10</v>
          </cell>
          <cell r="E123" t="str">
            <v>渡辺</v>
          </cell>
          <cell r="F123" t="str">
            <v>1214-0</v>
          </cell>
          <cell r="G123" t="str">
            <v>ＤＭ・６７－３５０-0</v>
          </cell>
          <cell r="H123">
            <v>0</v>
          </cell>
          <cell r="I123" t="str">
            <v>○</v>
          </cell>
          <cell r="J123" t="str">
            <v>○</v>
          </cell>
          <cell r="K123" t="str">
            <v>ﾌｫｰﾏｯﾄ</v>
          </cell>
          <cell r="L123" t="str">
            <v>【変動】通常</v>
          </cell>
          <cell r="M123" t="str">
            <v>ﾌｫｰﾏｯﾄ</v>
          </cell>
          <cell r="N123" t="str">
            <v>【変動】通常</v>
          </cell>
          <cell r="O123" t="str">
            <v/>
          </cell>
          <cell r="P123" t="str">
            <v/>
          </cell>
          <cell r="Q123" t="str">
            <v/>
          </cell>
          <cell r="R123" t="str">
            <v>×</v>
          </cell>
          <cell r="S123" t="str">
            <v/>
          </cell>
          <cell r="T123" t="str">
            <v/>
          </cell>
          <cell r="U123" t="str">
            <v/>
          </cell>
          <cell r="V123" t="str">
            <v/>
          </cell>
          <cell r="W123" t="str">
            <v/>
          </cell>
          <cell r="X123" t="str">
            <v/>
          </cell>
          <cell r="Y123" t="str">
            <v>お客様各位</v>
          </cell>
          <cell r="AA123" t="str">
            <v/>
          </cell>
          <cell r="AB123" t="str">
            <v>丸大食品株式会社</v>
          </cell>
          <cell r="AC123" t="str">
            <v/>
          </cell>
          <cell r="AD123" t="str">
            <v/>
          </cell>
          <cell r="AE123" t="str">
            <v/>
          </cell>
          <cell r="AF123" t="str">
            <v/>
          </cell>
          <cell r="AG123" t="str">
            <v/>
          </cell>
          <cell r="AH123" t="str">
            <v>○</v>
          </cell>
          <cell r="AI123" t="str">
            <v>○</v>
          </cell>
          <cell r="AJ123" t="str">
            <v>○</v>
          </cell>
          <cell r="AK123" t="str">
            <v/>
          </cell>
          <cell r="AL123" t="str">
            <v/>
          </cell>
          <cell r="AM123" t="str">
            <v/>
          </cell>
          <cell r="AO123">
            <v>33.332999999999998</v>
          </cell>
          <cell r="AP123">
            <v>20</v>
          </cell>
          <cell r="AQ123">
            <v>990</v>
          </cell>
          <cell r="AR123" t="str">
            <v>しない</v>
          </cell>
          <cell r="AS123">
            <v>6</v>
          </cell>
          <cell r="AT123">
            <v>11</v>
          </cell>
          <cell r="AU123" t="str">
            <v/>
          </cell>
          <cell r="AV123" t="str">
            <v/>
          </cell>
          <cell r="AW123" t="str">
            <v/>
          </cell>
          <cell r="AX123" t="str">
            <v/>
          </cell>
        </row>
        <row r="124">
          <cell r="A124" t="str">
            <v>1224</v>
          </cell>
          <cell r="B124" t="str">
            <v>10-1224-0</v>
          </cell>
          <cell r="D124" t="str">
            <v>10</v>
          </cell>
          <cell r="E124" t="str">
            <v>渡辺</v>
          </cell>
          <cell r="F124" t="str">
            <v>1224-0</v>
          </cell>
          <cell r="G124" t="str">
            <v>アンリツ興産㈱</v>
          </cell>
          <cell r="H124">
            <v>3</v>
          </cell>
          <cell r="I124" t="str">
            <v>○</v>
          </cell>
          <cell r="J124" t="str">
            <v>○</v>
          </cell>
          <cell r="K124" t="str">
            <v>＠</v>
          </cell>
          <cell r="L124" t="str">
            <v/>
          </cell>
          <cell r="M124" t="str">
            <v>＠</v>
          </cell>
          <cell r="R124" t="str">
            <v/>
          </cell>
          <cell r="S124" t="str">
            <v>ﾌｫｰﾏｯﾄ</v>
          </cell>
          <cell r="T124" t="str">
            <v>【変動】通常FAXなし</v>
          </cell>
          <cell r="U124" t="str">
            <v>ﾌｫｰﾏｯﾄ</v>
          </cell>
          <cell r="V124" t="str">
            <v>【変動】通常FAXなし</v>
          </cell>
          <cell r="W124" t="str">
            <v>ﾌｫｰﾏｯﾄ</v>
          </cell>
          <cell r="X124" t="str">
            <v>FAXなし</v>
          </cell>
          <cell r="Y124" t="str">
            <v>お客様各位</v>
          </cell>
          <cell r="AA124" t="str">
            <v/>
          </cell>
          <cell r="AB124" t="str">
            <v>アンリツ興産（株）　販売グループ</v>
          </cell>
          <cell r="AC124" t="str">
            <v>裏面</v>
          </cell>
          <cell r="AD124" t="str">
            <v>アンリツ興産（株）（AKC 42）</v>
          </cell>
          <cell r="AE124" t="str">
            <v/>
          </cell>
          <cell r="AF124" t="str">
            <v>046-225-8396</v>
          </cell>
          <cell r="AG124" t="str">
            <v>アンリツ興産（株）販売グループ（AKC 42）にお支払いください。</v>
          </cell>
          <cell r="AH124" t="str">
            <v>○</v>
          </cell>
          <cell r="AI124" t="str">
            <v>○</v>
          </cell>
          <cell r="AJ124" t="str">
            <v>○</v>
          </cell>
          <cell r="AK124" t="str">
            <v>○</v>
          </cell>
          <cell r="AL124" t="str">
            <v>○</v>
          </cell>
          <cell r="AM124" t="str">
            <v>○</v>
          </cell>
          <cell r="AO124">
            <v>32</v>
          </cell>
          <cell r="AP124">
            <v>20</v>
          </cell>
          <cell r="AQ124">
            <v>990</v>
          </cell>
          <cell r="AR124" t="str">
            <v>しない</v>
          </cell>
          <cell r="AS124">
            <v>6</v>
          </cell>
          <cell r="AT124">
            <v>11</v>
          </cell>
          <cell r="AU124" t="str">
            <v>アンリツ興産（株）</v>
          </cell>
          <cell r="AV124" t="str">
            <v/>
          </cell>
          <cell r="AW124" t="str">
            <v/>
          </cell>
          <cell r="AX124" t="str">
            <v/>
          </cell>
        </row>
        <row r="125">
          <cell r="A125" t="str">
            <v>1224-1</v>
          </cell>
          <cell r="B125" t="str">
            <v>10-1224-1</v>
          </cell>
          <cell r="D125" t="str">
            <v>10</v>
          </cell>
          <cell r="E125" t="str">
            <v>渡辺</v>
          </cell>
          <cell r="F125" t="str">
            <v>1224-1</v>
          </cell>
          <cell r="G125" t="str">
            <v>アンリツ個人</v>
          </cell>
          <cell r="H125">
            <v>1</v>
          </cell>
          <cell r="I125" t="str">
            <v>○</v>
          </cell>
          <cell r="J125" t="str">
            <v>○</v>
          </cell>
          <cell r="K125" t="str">
            <v>ﾌｫｰﾏｯﾄ</v>
          </cell>
          <cell r="L125" t="str">
            <v>【変動】通常+自家用</v>
          </cell>
          <cell r="M125" t="str">
            <v>ﾌｫｰﾏｯﾄ</v>
          </cell>
          <cell r="N125" t="str">
            <v>【変動】通常+自家用</v>
          </cell>
          <cell r="O125" t="str">
            <v>変更しない</v>
          </cell>
          <cell r="P125" t="str">
            <v>変更しない</v>
          </cell>
          <cell r="Q125" t="str">
            <v>変更しない</v>
          </cell>
          <cell r="R125" t="str">
            <v>×</v>
          </cell>
          <cell r="S125" t="str">
            <v/>
          </cell>
          <cell r="T125" t="str">
            <v/>
          </cell>
          <cell r="U125" t="str">
            <v/>
          </cell>
          <cell r="V125" t="str">
            <v/>
          </cell>
          <cell r="W125" t="str">
            <v/>
          </cell>
          <cell r="X125" t="str">
            <v/>
          </cell>
          <cell r="Y125" t="str">
            <v>お客様各位</v>
          </cell>
          <cell r="AA125" t="str">
            <v/>
          </cell>
          <cell r="AB125" t="str">
            <v>丸大食品株式会社</v>
          </cell>
          <cell r="AC125" t="str">
            <v>裏面</v>
          </cell>
          <cell r="AD125" t="str">
            <v>○</v>
          </cell>
          <cell r="AE125" t="str">
            <v>FAX又は郵送にて</v>
          </cell>
          <cell r="AF125" t="str">
            <v>03-3647-3274</v>
          </cell>
          <cell r="AG125" t="str">
            <v>○</v>
          </cell>
          <cell r="AH125" t="str">
            <v>○</v>
          </cell>
          <cell r="AI125" t="str">
            <v>○</v>
          </cell>
          <cell r="AJ125" t="str">
            <v>○</v>
          </cell>
          <cell r="AK125" t="str">
            <v/>
          </cell>
          <cell r="AL125" t="str">
            <v/>
          </cell>
          <cell r="AM125" t="str">
            <v/>
          </cell>
          <cell r="AO125">
            <v>32</v>
          </cell>
          <cell r="AP125">
            <v>20</v>
          </cell>
          <cell r="AQ125">
            <v>990</v>
          </cell>
          <cell r="AR125" t="str">
            <v>しない</v>
          </cell>
          <cell r="AS125">
            <v>6</v>
          </cell>
          <cell r="AT125" t="str">
            <v/>
          </cell>
          <cell r="AU125" t="str">
            <v/>
          </cell>
          <cell r="AV125" t="str">
            <v/>
          </cell>
          <cell r="AW125" t="str">
            <v/>
          </cell>
          <cell r="AX125" t="str">
            <v/>
          </cell>
        </row>
        <row r="126">
          <cell r="A126" t="str">
            <v>1225</v>
          </cell>
          <cell r="B126" t="str">
            <v>10-1225-0</v>
          </cell>
          <cell r="D126" t="str">
            <v>10</v>
          </cell>
          <cell r="E126" t="str">
            <v>渡辺</v>
          </cell>
          <cell r="F126" t="str">
            <v>1225-0</v>
          </cell>
          <cell r="G126" t="str">
            <v>ＳＯＮＹ</v>
          </cell>
          <cell r="H126">
            <v>33</v>
          </cell>
          <cell r="I126" t="str">
            <v>○</v>
          </cell>
          <cell r="J126" t="str">
            <v>○</v>
          </cell>
          <cell r="K126" t="str">
            <v>ﾌｫｰﾏｯﾄ</v>
          </cell>
          <cell r="L126" t="str">
            <v>【変動】通常</v>
          </cell>
          <cell r="M126" t="str">
            <v>ﾌｫｰﾏｯﾄ</v>
          </cell>
          <cell r="N126" t="str">
            <v>【変動】通常</v>
          </cell>
          <cell r="O126" t="str">
            <v>変更しない</v>
          </cell>
          <cell r="P126" t="str">
            <v>変更しない</v>
          </cell>
          <cell r="Q126" t="str">
            <v>変更しない</v>
          </cell>
          <cell r="R126" t="str">
            <v/>
          </cell>
          <cell r="S126" t="str">
            <v>ﾌｫｰﾏｯﾄ</v>
          </cell>
          <cell r="T126" t="str">
            <v>【変動】通常</v>
          </cell>
          <cell r="U126" t="str">
            <v>ﾌｫｰﾏｯﾄ</v>
          </cell>
          <cell r="V126" t="str">
            <v>【変動】通常</v>
          </cell>
          <cell r="W126" t="str">
            <v>ﾌｫｰﾏｯﾄ</v>
          </cell>
          <cell r="X126" t="str">
            <v>通常</v>
          </cell>
          <cell r="Y126" t="str">
            <v>お客様各位</v>
          </cell>
          <cell r="AA126" t="str">
            <v/>
          </cell>
          <cell r="AB126" t="str">
            <v>丸大食品株式会社</v>
          </cell>
          <cell r="AC126" t="str">
            <v>裏面</v>
          </cell>
          <cell r="AD126" t="str">
            <v>○</v>
          </cell>
          <cell r="AE126" t="str">
            <v>FAX又は郵送にて</v>
          </cell>
          <cell r="AF126" t="str">
            <v>03-3647-3274</v>
          </cell>
          <cell r="AG126" t="str">
            <v>○</v>
          </cell>
          <cell r="AH126" t="str">
            <v>○</v>
          </cell>
          <cell r="AI126" t="str">
            <v>○</v>
          </cell>
          <cell r="AJ126" t="str">
            <v>○</v>
          </cell>
          <cell r="AK126" t="str">
            <v>○</v>
          </cell>
          <cell r="AL126" t="str">
            <v>○</v>
          </cell>
          <cell r="AM126" t="str">
            <v>○</v>
          </cell>
          <cell r="AO126">
            <v>33.332999999999998</v>
          </cell>
          <cell r="AP126">
            <v>20</v>
          </cell>
          <cell r="AQ126">
            <v>990</v>
          </cell>
          <cell r="AR126" t="str">
            <v>しない</v>
          </cell>
          <cell r="AS126">
            <v>6</v>
          </cell>
          <cell r="AT126">
            <v>11</v>
          </cell>
          <cell r="AU126" t="str">
            <v>ソニー中央労働組合</v>
          </cell>
          <cell r="AV126" t="str">
            <v>16</v>
          </cell>
          <cell r="AW126" t="str">
            <v/>
          </cell>
          <cell r="AX126" t="str">
            <v/>
          </cell>
        </row>
        <row r="127">
          <cell r="A127" t="str">
            <v>1231</v>
          </cell>
          <cell r="B127" t="str">
            <v>10-1231-0</v>
          </cell>
          <cell r="D127" t="str">
            <v>10</v>
          </cell>
          <cell r="E127" t="str">
            <v>渡辺</v>
          </cell>
          <cell r="F127" t="str">
            <v>1231-0</v>
          </cell>
          <cell r="G127" t="str">
            <v>日立労働組合　ヴァンタラ支部</v>
          </cell>
          <cell r="H127">
            <v>3</v>
          </cell>
          <cell r="I127" t="str">
            <v>×</v>
          </cell>
          <cell r="J127" t="str">
            <v>×</v>
          </cell>
          <cell r="K127" t="str">
            <v/>
          </cell>
          <cell r="L127" t="str">
            <v/>
          </cell>
          <cell r="M127" t="str">
            <v/>
          </cell>
          <cell r="N127" t="str">
            <v/>
          </cell>
          <cell r="O127" t="str">
            <v/>
          </cell>
          <cell r="P127" t="str">
            <v/>
          </cell>
          <cell r="Q127" t="str">
            <v/>
          </cell>
          <cell r="R127" t="str">
            <v/>
          </cell>
          <cell r="S127" t="str">
            <v>＠</v>
          </cell>
          <cell r="T127" t="str">
            <v>【変動】通常</v>
          </cell>
          <cell r="U127" t="str">
            <v>＠</v>
          </cell>
          <cell r="V127" t="str">
            <v>【変動】通常</v>
          </cell>
          <cell r="W127" t="str">
            <v>＠</v>
          </cell>
          <cell r="X127" t="str">
            <v>参考計算付</v>
          </cell>
          <cell r="Y127" t="str">
            <v/>
          </cell>
          <cell r="AA127" t="str">
            <v/>
          </cell>
          <cell r="AB127" t="str">
            <v/>
          </cell>
          <cell r="AC127" t="str">
            <v>裏面</v>
          </cell>
          <cell r="AD127" t="str">
            <v/>
          </cell>
          <cell r="AE127" t="str">
            <v/>
          </cell>
          <cell r="AF127" t="str">
            <v/>
          </cell>
          <cell r="AG127" t="str">
            <v>1月分の給与より天引きさせて頂きます。</v>
          </cell>
          <cell r="AH127" t="str">
            <v/>
          </cell>
          <cell r="AI127" t="str">
            <v>○</v>
          </cell>
          <cell r="AJ127" t="str">
            <v>○</v>
          </cell>
          <cell r="AK127" t="str">
            <v>○</v>
          </cell>
          <cell r="AL127" t="str">
            <v>○</v>
          </cell>
          <cell r="AM127" t="str">
            <v>○</v>
          </cell>
          <cell r="AO127">
            <v>33.332999999999998</v>
          </cell>
          <cell r="AP127">
            <v>20</v>
          </cell>
          <cell r="AQ127">
            <v>990</v>
          </cell>
          <cell r="AR127" t="str">
            <v>しない</v>
          </cell>
          <cell r="AS127">
            <v>6</v>
          </cell>
          <cell r="AT127">
            <v>11</v>
          </cell>
          <cell r="AU127" t="str">
            <v>日立労働組合　ヴァンタラ支部</v>
          </cell>
          <cell r="AV127" t="str">
            <v>10</v>
          </cell>
          <cell r="AW127" t="str">
            <v/>
          </cell>
          <cell r="AX127" t="str">
            <v/>
          </cell>
        </row>
        <row r="128">
          <cell r="A128" t="str">
            <v>1231-1</v>
          </cell>
          <cell r="B128" t="str">
            <v>10-1231-1</v>
          </cell>
          <cell r="D128" t="str">
            <v>10</v>
          </cell>
          <cell r="E128" t="str">
            <v>渡辺</v>
          </cell>
          <cell r="F128" t="str">
            <v>1231-1</v>
          </cell>
          <cell r="G128" t="str">
            <v>ウエスタンデジタルテクノロジーズ労働組合</v>
          </cell>
          <cell r="H128">
            <v>1</v>
          </cell>
          <cell r="I128" t="str">
            <v>×</v>
          </cell>
          <cell r="J128" t="str">
            <v>×</v>
          </cell>
          <cell r="K128" t="str">
            <v/>
          </cell>
          <cell r="L128" t="str">
            <v/>
          </cell>
          <cell r="M128" t="str">
            <v/>
          </cell>
          <cell r="N128" t="str">
            <v/>
          </cell>
          <cell r="O128" t="str">
            <v/>
          </cell>
          <cell r="P128" t="str">
            <v/>
          </cell>
          <cell r="Q128" t="str">
            <v/>
          </cell>
          <cell r="R128" t="str">
            <v/>
          </cell>
          <cell r="S128" t="str">
            <v>＠</v>
          </cell>
          <cell r="T128" t="str">
            <v>【変動】通常</v>
          </cell>
          <cell r="U128" t="str">
            <v>＠</v>
          </cell>
          <cell r="V128" t="str">
            <v>【変動】通常</v>
          </cell>
          <cell r="W128" t="str">
            <v>＠</v>
          </cell>
          <cell r="X128" t="str">
            <v>参考計算付</v>
          </cell>
          <cell r="Y128" t="str">
            <v/>
          </cell>
          <cell r="AA128" t="str">
            <v/>
          </cell>
          <cell r="AB128" t="str">
            <v/>
          </cell>
          <cell r="AC128" t="str">
            <v/>
          </cell>
          <cell r="AD128" t="str">
            <v/>
          </cell>
          <cell r="AE128" t="str">
            <v/>
          </cell>
          <cell r="AF128" t="str">
            <v/>
          </cell>
          <cell r="AG128" t="str">
            <v>1月分の給与より天引きさせて頂きます。</v>
          </cell>
          <cell r="AH128" t="str">
            <v/>
          </cell>
          <cell r="AI128" t="str">
            <v>○</v>
          </cell>
          <cell r="AJ128" t="str">
            <v>○</v>
          </cell>
          <cell r="AK128" t="str">
            <v>○</v>
          </cell>
          <cell r="AL128" t="str">
            <v>○</v>
          </cell>
          <cell r="AM128" t="str">
            <v>○</v>
          </cell>
          <cell r="AO128">
            <v>33.332999999999998</v>
          </cell>
          <cell r="AP128">
            <v>20</v>
          </cell>
          <cell r="AQ128">
            <v>990</v>
          </cell>
          <cell r="AR128" t="str">
            <v>しない</v>
          </cell>
          <cell r="AS128">
            <v>6</v>
          </cell>
          <cell r="AT128">
            <v>10</v>
          </cell>
          <cell r="AU128" t="str">
            <v>ウエスタンデジタルテクノロジーズ労働組合</v>
          </cell>
          <cell r="AV128" t="str">
            <v>10</v>
          </cell>
          <cell r="AW128" t="str">
            <v/>
          </cell>
          <cell r="AX128" t="str">
            <v/>
          </cell>
        </row>
        <row r="129">
          <cell r="A129" t="str">
            <v>1232</v>
          </cell>
          <cell r="B129" t="str">
            <v>10-1232-0</v>
          </cell>
          <cell r="D129" t="str">
            <v>10</v>
          </cell>
          <cell r="E129" t="str">
            <v>渡辺</v>
          </cell>
          <cell r="F129" t="str">
            <v>1232-0</v>
          </cell>
          <cell r="G129" t="str">
            <v>日立情報通信エンジニアリング労組</v>
          </cell>
          <cell r="H129">
            <v>12</v>
          </cell>
          <cell r="I129" t="str">
            <v>○</v>
          </cell>
          <cell r="J129" t="str">
            <v>○</v>
          </cell>
          <cell r="K129" t="str">
            <v>ﾌｫｰﾏｯﾄ</v>
          </cell>
          <cell r="L129" t="str">
            <v>【変動】通常</v>
          </cell>
          <cell r="M129" t="str">
            <v>ﾌｫｰﾏｯﾄ</v>
          </cell>
          <cell r="N129" t="str">
            <v>【変動】通常</v>
          </cell>
          <cell r="O129" t="str">
            <v>変更しない</v>
          </cell>
          <cell r="P129" t="str">
            <v>変更しない</v>
          </cell>
          <cell r="Q129" t="str">
            <v>変更しない</v>
          </cell>
          <cell r="R129" t="str">
            <v/>
          </cell>
          <cell r="S129" t="str">
            <v>＠</v>
          </cell>
          <cell r="T129" t="str">
            <v>【変動】通常</v>
          </cell>
          <cell r="U129" t="str">
            <v>＠</v>
          </cell>
          <cell r="V129" t="str">
            <v>【変動】通常</v>
          </cell>
          <cell r="W129" t="str">
            <v>ﾌｫｰﾏｯﾄ</v>
          </cell>
          <cell r="X129" t="str">
            <v>FAXなし</v>
          </cell>
          <cell r="Y129" t="str">
            <v>お客様各位</v>
          </cell>
          <cell r="AA129" t="str">
            <v/>
          </cell>
          <cell r="AB129" t="str">
            <v>日立情報通信エンジニアリング労働組合</v>
          </cell>
          <cell r="AC129" t="str">
            <v/>
          </cell>
          <cell r="AD129" t="str">
            <v>丸大食品もしくは組合事務所</v>
          </cell>
          <cell r="AE129" t="str">
            <v>FAX又は郵送にて</v>
          </cell>
          <cell r="AF129" t="str">
            <v>03-3647-3274</v>
          </cell>
          <cell r="AG129" t="str">
            <v>○</v>
          </cell>
          <cell r="AH129" t="str">
            <v>○</v>
          </cell>
          <cell r="AI129" t="str">
            <v>○</v>
          </cell>
          <cell r="AJ129" t="str">
            <v>○</v>
          </cell>
          <cell r="AK129" t="str">
            <v>○</v>
          </cell>
          <cell r="AL129" t="str">
            <v>○</v>
          </cell>
          <cell r="AM129" t="str">
            <v>○</v>
          </cell>
          <cell r="AO129">
            <v>33.332999999999998</v>
          </cell>
          <cell r="AP129">
            <v>20</v>
          </cell>
          <cell r="AQ129">
            <v>990</v>
          </cell>
          <cell r="AR129" t="str">
            <v>しない</v>
          </cell>
          <cell r="AS129">
            <v>6</v>
          </cell>
          <cell r="AT129">
            <v>11</v>
          </cell>
          <cell r="AU129" t="str">
            <v>日立情報通信エンジニアリング労働組合</v>
          </cell>
          <cell r="AV129" t="str">
            <v>12</v>
          </cell>
          <cell r="AW129" t="str">
            <v/>
          </cell>
          <cell r="AX129" t="str">
            <v/>
          </cell>
        </row>
        <row r="130">
          <cell r="A130" t="str">
            <v>1233</v>
          </cell>
          <cell r="B130" t="str">
            <v>10-1233-0</v>
          </cell>
          <cell r="D130" t="str">
            <v>10</v>
          </cell>
          <cell r="E130" t="str">
            <v>渡辺</v>
          </cell>
          <cell r="F130" t="str">
            <v>1233-0</v>
          </cell>
          <cell r="G130" t="str">
            <v>ＶＩＡ　労組</v>
          </cell>
          <cell r="H130">
            <v>2</v>
          </cell>
          <cell r="I130" t="str">
            <v>×</v>
          </cell>
          <cell r="J130" t="str">
            <v>○</v>
          </cell>
          <cell r="K130" t="str">
            <v>ﾌｫｰﾏｯﾄ</v>
          </cell>
          <cell r="L130" t="str">
            <v>【変動】通常</v>
          </cell>
          <cell r="M130" t="str">
            <v>ﾌｫｰﾏｯﾄ</v>
          </cell>
          <cell r="N130" t="str">
            <v>【変動】通常</v>
          </cell>
          <cell r="O130" t="str">
            <v/>
          </cell>
          <cell r="P130" t="str">
            <v/>
          </cell>
          <cell r="Q130" t="str">
            <v/>
          </cell>
          <cell r="R130" t="str">
            <v/>
          </cell>
          <cell r="S130" t="str">
            <v>ﾌｫｰﾏｯﾄ</v>
          </cell>
          <cell r="T130" t="str">
            <v>【変動】通常</v>
          </cell>
          <cell r="U130" t="str">
            <v>ﾌｫｰﾏｯﾄ</v>
          </cell>
          <cell r="V130" t="str">
            <v>【変動】通常</v>
          </cell>
          <cell r="W130" t="str">
            <v>ﾌｫｰﾏｯﾄ</v>
          </cell>
          <cell r="X130" t="str">
            <v>通常</v>
          </cell>
          <cell r="Y130" t="str">
            <v>お客様各位</v>
          </cell>
          <cell r="AA130" t="str">
            <v/>
          </cell>
          <cell r="AB130" t="str">
            <v>ビアメカニクス労働組合</v>
          </cell>
          <cell r="AC130" t="str">
            <v>裏面</v>
          </cell>
          <cell r="AD130" t="str">
            <v>○</v>
          </cell>
          <cell r="AE130" t="str">
            <v>FAX又は郵送にて</v>
          </cell>
          <cell r="AF130" t="str">
            <v>03-3647-3274</v>
          </cell>
          <cell r="AG130" t="str">
            <v>○</v>
          </cell>
          <cell r="AH130" t="str">
            <v>〇</v>
          </cell>
          <cell r="AI130" t="str">
            <v>○</v>
          </cell>
          <cell r="AJ130" t="str">
            <v>○</v>
          </cell>
          <cell r="AK130" t="str">
            <v>○</v>
          </cell>
          <cell r="AL130" t="str">
            <v>○</v>
          </cell>
          <cell r="AM130" t="str">
            <v>○</v>
          </cell>
          <cell r="AO130">
            <v>33.332999999999998</v>
          </cell>
          <cell r="AP130">
            <v>20</v>
          </cell>
          <cell r="AQ130">
            <v>990</v>
          </cell>
          <cell r="AR130" t="str">
            <v>しない</v>
          </cell>
          <cell r="AS130">
            <v>6</v>
          </cell>
          <cell r="AT130">
            <v>11</v>
          </cell>
          <cell r="AU130" t="str">
            <v>ビアメカニクス労働組合</v>
          </cell>
          <cell r="AV130">
            <v>24</v>
          </cell>
          <cell r="AW130" t="str">
            <v/>
          </cell>
          <cell r="AX130" t="str">
            <v/>
          </cell>
        </row>
        <row r="131">
          <cell r="A131" t="str">
            <v>1234</v>
          </cell>
          <cell r="B131" t="str">
            <v>10-1234-0</v>
          </cell>
          <cell r="D131" t="str">
            <v>10</v>
          </cell>
          <cell r="E131" t="str">
            <v>渡辺</v>
          </cell>
          <cell r="F131" t="str">
            <v>1234-0</v>
          </cell>
          <cell r="G131" t="str">
            <v>富士フイルム生協</v>
          </cell>
          <cell r="H131">
            <v>0</v>
          </cell>
          <cell r="I131" t="str">
            <v>×</v>
          </cell>
          <cell r="J131" t="str">
            <v>×</v>
          </cell>
          <cell r="K131" t="str">
            <v>ﾌｫｰﾏｯﾄ</v>
          </cell>
          <cell r="L131" t="str">
            <v>通常</v>
          </cell>
          <cell r="M131" t="str">
            <v>ﾌｫｰﾏｯﾄ</v>
          </cell>
          <cell r="O131" t="str">
            <v>変更する</v>
          </cell>
          <cell r="P131" t="str">
            <v>変更する</v>
          </cell>
          <cell r="Q131" t="str">
            <v>変更する</v>
          </cell>
          <cell r="S131" t="str">
            <v>＠</v>
          </cell>
          <cell r="T131" t="str">
            <v>送料込</v>
          </cell>
          <cell r="U131" t="str">
            <v>＠</v>
          </cell>
          <cell r="V131" t="str">
            <v>送料込</v>
          </cell>
          <cell r="W131" t="str">
            <v>＠</v>
          </cell>
          <cell r="Y131" t="str">
            <v>お客様各位</v>
          </cell>
          <cell r="Z131" t="str">
            <v/>
          </cell>
          <cell r="AA131" t="str">
            <v/>
          </cell>
          <cell r="AB131" t="str">
            <v>富士フイルム生活協同組合</v>
          </cell>
          <cell r="AC131" t="str">
            <v>裏面</v>
          </cell>
          <cell r="AD131" t="str">
            <v>富士フイルム生活協同組合</v>
          </cell>
          <cell r="AE131" t="str">
            <v>FAX又は郵送にて</v>
          </cell>
          <cell r="AF131" t="str">
            <v>0465-70-1261</v>
          </cell>
          <cell r="AG131" t="str">
            <v>給与より天引きさせて頂きます。</v>
          </cell>
          <cell r="AH131" t="str">
            <v>○</v>
          </cell>
          <cell r="AI131" t="str">
            <v>○</v>
          </cell>
          <cell r="AJ131" t="str">
            <v>○</v>
          </cell>
          <cell r="AK131" t="str">
            <v>○</v>
          </cell>
          <cell r="AL131" t="str">
            <v>○</v>
          </cell>
          <cell r="AM131" t="str">
            <v>○</v>
          </cell>
          <cell r="AO131" t="str">
            <v>30%+660</v>
          </cell>
          <cell r="AP131">
            <v>20</v>
          </cell>
          <cell r="AQ131" t="str">
            <v>無料</v>
          </cell>
          <cell r="AR131" t="str">
            <v>しない</v>
          </cell>
          <cell r="AS131">
            <v>6</v>
          </cell>
          <cell r="AT131">
            <v>11</v>
          </cell>
          <cell r="AU131" t="str">
            <v>富士フイルム生活協同組合</v>
          </cell>
          <cell r="AV131" t="str">
            <v>16</v>
          </cell>
          <cell r="AW131" t="str">
            <v/>
          </cell>
          <cell r="AX131" t="str">
            <v/>
          </cell>
        </row>
        <row r="132">
          <cell r="A132" t="str">
            <v>1235-1</v>
          </cell>
          <cell r="B132" t="str">
            <v>10-1235-1</v>
          </cell>
          <cell r="D132" t="str">
            <v>10</v>
          </cell>
          <cell r="E132" t="str">
            <v>渡辺</v>
          </cell>
          <cell r="F132" t="str">
            <v>1235-1</v>
          </cell>
          <cell r="G132" t="str">
            <v>日本物産ＯＢ</v>
          </cell>
          <cell r="H132">
            <v>0</v>
          </cell>
          <cell r="I132" t="str">
            <v>○</v>
          </cell>
          <cell r="J132" t="str">
            <v>○</v>
          </cell>
          <cell r="K132" t="str">
            <v>ﾌｫｰﾏｯﾄ</v>
          </cell>
          <cell r="L132" t="str">
            <v>【変動】通常</v>
          </cell>
          <cell r="M132" t="str">
            <v>ﾌｫｰﾏｯﾄ</v>
          </cell>
          <cell r="N132" t="str">
            <v>【変動】通常</v>
          </cell>
          <cell r="O132" t="str">
            <v/>
          </cell>
          <cell r="P132" t="str">
            <v/>
          </cell>
          <cell r="Q132" t="str">
            <v/>
          </cell>
          <cell r="R132" t="str">
            <v>×</v>
          </cell>
          <cell r="S132" t="str">
            <v/>
          </cell>
          <cell r="T132" t="str">
            <v/>
          </cell>
          <cell r="U132" t="str">
            <v/>
          </cell>
          <cell r="V132" t="str">
            <v/>
          </cell>
          <cell r="W132" t="str">
            <v/>
          </cell>
          <cell r="X132" t="str">
            <v/>
          </cell>
          <cell r="Y132" t="str">
            <v>お客様各位</v>
          </cell>
          <cell r="AA132" t="str">
            <v/>
          </cell>
          <cell r="AB132" t="str">
            <v>丸大食品株式会社</v>
          </cell>
          <cell r="AC132" t="str">
            <v/>
          </cell>
          <cell r="AD132" t="str">
            <v/>
          </cell>
          <cell r="AE132" t="str">
            <v/>
          </cell>
          <cell r="AF132" t="str">
            <v/>
          </cell>
          <cell r="AG132" t="str">
            <v/>
          </cell>
          <cell r="AH132" t="str">
            <v>○</v>
          </cell>
          <cell r="AI132" t="str">
            <v>○</v>
          </cell>
          <cell r="AJ132" t="str">
            <v>○</v>
          </cell>
          <cell r="AK132" t="str">
            <v/>
          </cell>
          <cell r="AL132" t="str">
            <v/>
          </cell>
          <cell r="AM132" t="str">
            <v/>
          </cell>
          <cell r="AO132">
            <v>38</v>
          </cell>
          <cell r="AP132">
            <v>20</v>
          </cell>
          <cell r="AQ132">
            <v>990</v>
          </cell>
          <cell r="AR132" t="str">
            <v>しない</v>
          </cell>
          <cell r="AS132">
            <v>6</v>
          </cell>
          <cell r="AT132">
            <v>11</v>
          </cell>
          <cell r="AU132" t="str">
            <v/>
          </cell>
          <cell r="AV132" t="str">
            <v/>
          </cell>
          <cell r="AW132" t="str">
            <v/>
          </cell>
          <cell r="AX132" t="str">
            <v/>
          </cell>
        </row>
        <row r="133">
          <cell r="A133" t="str">
            <v>1236</v>
          </cell>
          <cell r="B133" t="str">
            <v>10-1236-0</v>
          </cell>
          <cell r="D133" t="str">
            <v>10</v>
          </cell>
          <cell r="E133" t="str">
            <v>渡辺</v>
          </cell>
          <cell r="F133" t="str">
            <v>1236-0</v>
          </cell>
          <cell r="G133" t="str">
            <v>ソニ－　Ｄ・Ｍ</v>
          </cell>
          <cell r="H133">
            <v>1</v>
          </cell>
          <cell r="I133" t="str">
            <v>○</v>
          </cell>
          <cell r="J133" t="str">
            <v>○</v>
          </cell>
          <cell r="K133" t="str">
            <v>ﾌｫｰﾏｯﾄ</v>
          </cell>
          <cell r="L133" t="str">
            <v>【変動】通常</v>
          </cell>
          <cell r="M133" t="str">
            <v>ﾌｫｰﾏｯﾄ</v>
          </cell>
          <cell r="N133" t="str">
            <v>【変動】通常</v>
          </cell>
          <cell r="O133" t="str">
            <v/>
          </cell>
          <cell r="P133" t="str">
            <v/>
          </cell>
          <cell r="Q133" t="str">
            <v/>
          </cell>
          <cell r="R133" t="str">
            <v>×</v>
          </cell>
          <cell r="S133" t="str">
            <v/>
          </cell>
          <cell r="T133" t="str">
            <v/>
          </cell>
          <cell r="U133" t="str">
            <v/>
          </cell>
          <cell r="V133" t="str">
            <v/>
          </cell>
          <cell r="W133" t="str">
            <v/>
          </cell>
          <cell r="X133" t="str">
            <v/>
          </cell>
          <cell r="Y133" t="str">
            <v>お客様各位</v>
          </cell>
          <cell r="AA133" t="str">
            <v/>
          </cell>
          <cell r="AB133" t="str">
            <v>丸大食品株式会社</v>
          </cell>
          <cell r="AC133" t="str">
            <v/>
          </cell>
          <cell r="AD133" t="str">
            <v/>
          </cell>
          <cell r="AE133" t="str">
            <v/>
          </cell>
          <cell r="AF133" t="str">
            <v/>
          </cell>
          <cell r="AG133" t="str">
            <v/>
          </cell>
          <cell r="AH133" t="str">
            <v>○</v>
          </cell>
          <cell r="AI133" t="str">
            <v>○</v>
          </cell>
          <cell r="AJ133" t="str">
            <v>○</v>
          </cell>
          <cell r="AK133" t="str">
            <v/>
          </cell>
          <cell r="AL133" t="str">
            <v/>
          </cell>
          <cell r="AM133" t="str">
            <v/>
          </cell>
          <cell r="AO133">
            <v>33.332999999999998</v>
          </cell>
          <cell r="AP133">
            <v>20</v>
          </cell>
          <cell r="AQ133">
            <v>990</v>
          </cell>
          <cell r="AR133" t="str">
            <v>しない</v>
          </cell>
          <cell r="AS133">
            <v>6</v>
          </cell>
          <cell r="AT133">
            <v>11</v>
          </cell>
          <cell r="AU133" t="str">
            <v/>
          </cell>
          <cell r="AV133" t="str">
            <v/>
          </cell>
          <cell r="AW133" t="str">
            <v/>
          </cell>
          <cell r="AX133" t="str">
            <v/>
          </cell>
        </row>
        <row r="134">
          <cell r="A134" t="str">
            <v>1237</v>
          </cell>
          <cell r="B134" t="str">
            <v>10-1237-0</v>
          </cell>
          <cell r="D134" t="str">
            <v>10</v>
          </cell>
          <cell r="E134" t="str">
            <v>渡辺</v>
          </cell>
          <cell r="F134" t="str">
            <v>1237-0</v>
          </cell>
          <cell r="G134" t="str">
            <v>カネボウ労働組合小田原支部</v>
          </cell>
          <cell r="H134">
            <v>0</v>
          </cell>
          <cell r="I134" t="str">
            <v>○</v>
          </cell>
          <cell r="J134" t="str">
            <v>○</v>
          </cell>
          <cell r="K134" t="str">
            <v>＠</v>
          </cell>
          <cell r="L134" t="str">
            <v/>
          </cell>
          <cell r="M134" t="str">
            <v>＠</v>
          </cell>
          <cell r="N134" t="str">
            <v/>
          </cell>
          <cell r="O134" t="str">
            <v/>
          </cell>
          <cell r="P134" t="str">
            <v/>
          </cell>
          <cell r="Q134" t="str">
            <v/>
          </cell>
          <cell r="R134" t="str">
            <v/>
          </cell>
          <cell r="S134" t="str">
            <v>＠</v>
          </cell>
          <cell r="T134" t="str">
            <v/>
          </cell>
          <cell r="U134" t="str">
            <v>＠</v>
          </cell>
          <cell r="V134" t="str">
            <v/>
          </cell>
          <cell r="W134" t="str">
            <v>ﾌｫｰﾏｯﾄ</v>
          </cell>
          <cell r="X134" t="str">
            <v>FAXなし</v>
          </cell>
          <cell r="Y134" t="str">
            <v>お客様各位</v>
          </cell>
          <cell r="AA134" t="str">
            <v/>
          </cell>
          <cell r="AB134" t="str">
            <v>カネボウ労組 小田原支部</v>
          </cell>
          <cell r="AC134" t="str">
            <v>裏面</v>
          </cell>
          <cell r="AD134" t="str">
            <v>組合事務所</v>
          </cell>
          <cell r="AE134" t="str">
            <v/>
          </cell>
          <cell r="AF134" t="str">
            <v/>
          </cell>
          <cell r="AG134" t="str">
            <v>1月給与で天引き</v>
          </cell>
          <cell r="AH134" t="str">
            <v>○</v>
          </cell>
          <cell r="AI134" t="str">
            <v>○</v>
          </cell>
          <cell r="AJ134" t="str">
            <v>○</v>
          </cell>
          <cell r="AK134" t="str">
            <v>○</v>
          </cell>
          <cell r="AL134" t="str">
            <v>○</v>
          </cell>
          <cell r="AM134" t="str">
            <v>○</v>
          </cell>
          <cell r="AO134">
            <v>40</v>
          </cell>
          <cell r="AP134">
            <v>20</v>
          </cell>
          <cell r="AQ134">
            <v>990</v>
          </cell>
          <cell r="AR134" t="str">
            <v>しない</v>
          </cell>
          <cell r="AS134">
            <v>6</v>
          </cell>
          <cell r="AT134">
            <v>11</v>
          </cell>
          <cell r="AU134" t="str">
            <v/>
          </cell>
          <cell r="AV134" t="str">
            <v/>
          </cell>
          <cell r="AW134" t="str">
            <v/>
          </cell>
          <cell r="AX134" t="str">
            <v/>
          </cell>
        </row>
        <row r="135">
          <cell r="A135" t="str">
            <v>1238</v>
          </cell>
          <cell r="B135" t="str">
            <v>10-1238-0</v>
          </cell>
          <cell r="D135" t="str">
            <v>10</v>
          </cell>
          <cell r="E135" t="str">
            <v>渡辺</v>
          </cell>
          <cell r="F135" t="str">
            <v>1238-0</v>
          </cell>
          <cell r="G135" t="str">
            <v>ＤＭ・３０・６５０－３００</v>
          </cell>
          <cell r="H135">
            <v>2</v>
          </cell>
          <cell r="I135" t="str">
            <v>○</v>
          </cell>
          <cell r="J135" t="str">
            <v>○</v>
          </cell>
          <cell r="K135" t="str">
            <v>ﾌｫｰﾏｯﾄ</v>
          </cell>
          <cell r="L135" t="str">
            <v>企業名なし(990)</v>
          </cell>
          <cell r="M135" t="str">
            <v>ﾌｫｰﾏｯﾄ</v>
          </cell>
          <cell r="N135" t="str">
            <v>企業名なし(990)</v>
          </cell>
          <cell r="O135" t="str">
            <v>変更しない</v>
          </cell>
          <cell r="P135" t="str">
            <v>変更しない</v>
          </cell>
          <cell r="Q135" t="str">
            <v>変更しない</v>
          </cell>
          <cell r="R135" t="str">
            <v>×</v>
          </cell>
          <cell r="S135" t="str">
            <v/>
          </cell>
          <cell r="T135" t="str">
            <v/>
          </cell>
          <cell r="U135" t="str">
            <v/>
          </cell>
          <cell r="V135" t="str">
            <v/>
          </cell>
          <cell r="W135" t="str">
            <v/>
          </cell>
          <cell r="X135" t="str">
            <v/>
          </cell>
          <cell r="Y135" t="str">
            <v>お客様各位</v>
          </cell>
          <cell r="AA135" t="str">
            <v/>
          </cell>
          <cell r="AB135" t="str">
            <v>丸大食品株式会社</v>
          </cell>
          <cell r="AC135" t="str">
            <v/>
          </cell>
          <cell r="AD135" t="str">
            <v/>
          </cell>
          <cell r="AE135" t="str">
            <v/>
          </cell>
          <cell r="AF135" t="str">
            <v/>
          </cell>
          <cell r="AG135" t="str">
            <v/>
          </cell>
          <cell r="AH135" t="str">
            <v>○</v>
          </cell>
          <cell r="AI135" t="str">
            <v>○</v>
          </cell>
          <cell r="AJ135" t="str">
            <v/>
          </cell>
          <cell r="AK135" t="str">
            <v/>
          </cell>
          <cell r="AL135" t="str">
            <v/>
          </cell>
          <cell r="AM135" t="str">
            <v/>
          </cell>
          <cell r="AO135">
            <v>30</v>
          </cell>
          <cell r="AP135">
            <v>20</v>
          </cell>
          <cell r="AQ135">
            <v>990</v>
          </cell>
          <cell r="AR135" t="str">
            <v>しない</v>
          </cell>
          <cell r="AS135">
            <v>6</v>
          </cell>
          <cell r="AT135">
            <v>10</v>
          </cell>
          <cell r="AU135" t="str">
            <v/>
          </cell>
          <cell r="AV135" t="str">
            <v/>
          </cell>
          <cell r="AW135" t="str">
            <v/>
          </cell>
          <cell r="AX135" t="str">
            <v/>
          </cell>
        </row>
        <row r="136">
          <cell r="A136" t="str">
            <v>1248</v>
          </cell>
          <cell r="B136" t="str">
            <v>10-1248-0</v>
          </cell>
          <cell r="D136" t="str">
            <v>10</v>
          </cell>
          <cell r="E136" t="str">
            <v>渡辺</v>
          </cell>
          <cell r="F136" t="str">
            <v>1248-0</v>
          </cell>
          <cell r="G136" t="str">
            <v>神奈川県電気工事工業組合旭地区</v>
          </cell>
          <cell r="H136">
            <v>2</v>
          </cell>
          <cell r="I136" t="str">
            <v>○</v>
          </cell>
          <cell r="J136" t="str">
            <v>○</v>
          </cell>
          <cell r="K136" t="str">
            <v>ﾌｫｰﾏｯﾄ</v>
          </cell>
          <cell r="L136" t="str">
            <v>通常★</v>
          </cell>
          <cell r="M136" t="str">
            <v>ﾌｫｰﾏｯﾄ</v>
          </cell>
          <cell r="N136" t="str">
            <v>通常★</v>
          </cell>
          <cell r="S136" t="str">
            <v>ﾌｫｰﾏｯﾄ</v>
          </cell>
          <cell r="T136" t="str">
            <v>通常★</v>
          </cell>
          <cell r="U136" t="str">
            <v>ﾌｫｰﾏｯﾄ</v>
          </cell>
          <cell r="V136" t="str">
            <v>通常★</v>
          </cell>
          <cell r="W136" t="str">
            <v>ﾌｫｰﾏｯﾄ</v>
          </cell>
          <cell r="X136" t="str">
            <v>通常</v>
          </cell>
          <cell r="Y136" t="str">
            <v>お客様各位</v>
          </cell>
          <cell r="AB136" t="str">
            <v>丸大食品株式会社</v>
          </cell>
          <cell r="AC136" t="str">
            <v>裏面</v>
          </cell>
          <cell r="AD136" t="str">
            <v>○</v>
          </cell>
          <cell r="AE136" t="str">
            <v>FAXで</v>
          </cell>
          <cell r="AF136" t="str">
            <v>○</v>
          </cell>
          <cell r="AG136" t="str">
            <v>○</v>
          </cell>
          <cell r="AH136" t="str">
            <v>○</v>
          </cell>
          <cell r="AI136" t="str">
            <v>○</v>
          </cell>
          <cell r="AJ136" t="str">
            <v>○</v>
          </cell>
          <cell r="AK136" t="str">
            <v>○</v>
          </cell>
          <cell r="AL136" t="str">
            <v>○</v>
          </cell>
          <cell r="AM136" t="str">
            <v>○</v>
          </cell>
          <cell r="AO136">
            <v>30</v>
          </cell>
          <cell r="AP136">
            <v>20</v>
          </cell>
          <cell r="AQ136">
            <v>990</v>
          </cell>
          <cell r="AR136" t="str">
            <v>しない</v>
          </cell>
          <cell r="AS136">
            <v>6</v>
          </cell>
          <cell r="AT136">
            <v>10</v>
          </cell>
        </row>
        <row r="137">
          <cell r="A137" t="str">
            <v>1258</v>
          </cell>
          <cell r="B137" t="str">
            <v>10-1258-0</v>
          </cell>
          <cell r="D137" t="str">
            <v>10</v>
          </cell>
          <cell r="E137" t="str">
            <v>渡辺</v>
          </cell>
          <cell r="F137" t="str">
            <v>1258-0</v>
          </cell>
          <cell r="G137" t="str">
            <v>カジハラプラスワン山梨</v>
          </cell>
          <cell r="H137">
            <v>229</v>
          </cell>
          <cell r="I137" t="str">
            <v>○</v>
          </cell>
          <cell r="J137" t="str">
            <v>○</v>
          </cell>
          <cell r="K137" t="str">
            <v>＠</v>
          </cell>
          <cell r="L137" t="str">
            <v>【変動】通常</v>
          </cell>
          <cell r="M137" t="str">
            <v>＠</v>
          </cell>
          <cell r="N137" t="str">
            <v>【変動】通常</v>
          </cell>
          <cell r="O137" t="str">
            <v/>
          </cell>
          <cell r="P137" t="str">
            <v/>
          </cell>
          <cell r="Q137" t="str">
            <v/>
          </cell>
          <cell r="R137" t="str">
            <v>◎</v>
          </cell>
          <cell r="S137" t="str">
            <v>＠</v>
          </cell>
          <cell r="T137" t="str">
            <v>送料込</v>
          </cell>
          <cell r="U137" t="str">
            <v>＠</v>
          </cell>
          <cell r="V137" t="str">
            <v>送料込</v>
          </cell>
          <cell r="W137" t="str">
            <v>＠</v>
          </cell>
          <cell r="X137" t="str">
            <v/>
          </cell>
          <cell r="Y137" t="str">
            <v>お客様各位</v>
          </cell>
          <cell r="AA137" t="str">
            <v/>
          </cell>
          <cell r="AB137" t="str">
            <v>㈱カジハラプラスワン山梨</v>
          </cell>
          <cell r="AC137" t="str">
            <v/>
          </cell>
          <cell r="AD137" t="str">
            <v/>
          </cell>
          <cell r="AE137" t="str">
            <v>牛乳箱にお入れくださるか、直接お渡し下さい。</v>
          </cell>
          <cell r="AF137" t="str">
            <v/>
          </cell>
          <cell r="AG137" t="str">
            <v>月締めの代金と一緒にご請求させていただきます</v>
          </cell>
          <cell r="AH137" t="str">
            <v>○</v>
          </cell>
          <cell r="AI137" t="str">
            <v>○</v>
          </cell>
          <cell r="AJ137" t="str">
            <v/>
          </cell>
          <cell r="AK137" t="str">
            <v/>
          </cell>
          <cell r="AL137" t="str">
            <v/>
          </cell>
          <cell r="AM137" t="str">
            <v/>
          </cell>
          <cell r="AO137">
            <v>30</v>
          </cell>
          <cell r="AP137">
            <v>20</v>
          </cell>
          <cell r="AQ137">
            <v>990</v>
          </cell>
          <cell r="AR137" t="str">
            <v>しない</v>
          </cell>
          <cell r="AS137">
            <v>6</v>
          </cell>
          <cell r="AT137">
            <v>11</v>
          </cell>
          <cell r="AU137" t="str">
            <v>カジハラプラスワン山梨</v>
          </cell>
          <cell r="AV137" t="str">
            <v/>
          </cell>
          <cell r="AW137" t="str">
            <v/>
          </cell>
          <cell r="AX137" t="str">
            <v/>
          </cell>
        </row>
        <row r="138">
          <cell r="A138" t="str">
            <v>1258-2</v>
          </cell>
          <cell r="B138" t="str">
            <v>10-1258-2</v>
          </cell>
          <cell r="D138" t="str">
            <v>10</v>
          </cell>
          <cell r="E138" t="str">
            <v>渡辺</v>
          </cell>
          <cell r="F138" t="str">
            <v>1258-2</v>
          </cell>
          <cell r="G138" t="str">
            <v>カジハラプラスワン神奈川</v>
          </cell>
          <cell r="H138">
            <v>78</v>
          </cell>
          <cell r="I138" t="str">
            <v>○</v>
          </cell>
          <cell r="J138" t="str">
            <v>○</v>
          </cell>
          <cell r="K138" t="str">
            <v>＠</v>
          </cell>
          <cell r="L138" t="str">
            <v>【変動】通常</v>
          </cell>
          <cell r="M138" t="str">
            <v>＠</v>
          </cell>
          <cell r="N138" t="str">
            <v>【変動】通常</v>
          </cell>
          <cell r="O138" t="str">
            <v/>
          </cell>
          <cell r="P138" t="str">
            <v/>
          </cell>
          <cell r="Q138" t="str">
            <v/>
          </cell>
          <cell r="R138" t="str">
            <v>◎</v>
          </cell>
          <cell r="S138" t="str">
            <v>＠</v>
          </cell>
          <cell r="T138" t="str">
            <v>送料込</v>
          </cell>
          <cell r="U138" t="str">
            <v>＠</v>
          </cell>
          <cell r="V138" t="str">
            <v>送料込</v>
          </cell>
          <cell r="W138" t="str">
            <v>＠</v>
          </cell>
          <cell r="X138" t="str">
            <v/>
          </cell>
          <cell r="Y138" t="str">
            <v>お客様各位</v>
          </cell>
          <cell r="AA138" t="str">
            <v/>
          </cell>
          <cell r="AB138" t="str">
            <v>㈱カジハラプラスワン神奈川</v>
          </cell>
          <cell r="AC138" t="str">
            <v/>
          </cell>
          <cell r="AD138" t="str">
            <v/>
          </cell>
          <cell r="AE138" t="str">
            <v>牛乳箱にお入れくださるか、直接お渡し下さい。</v>
          </cell>
          <cell r="AF138" t="str">
            <v/>
          </cell>
          <cell r="AG138" t="str">
            <v>月締めの代金と一緒にご請求させていただきます</v>
          </cell>
          <cell r="AH138" t="str">
            <v>○</v>
          </cell>
          <cell r="AI138" t="str">
            <v>○</v>
          </cell>
          <cell r="AJ138" t="str">
            <v/>
          </cell>
          <cell r="AK138" t="str">
            <v/>
          </cell>
          <cell r="AL138" t="str">
            <v/>
          </cell>
          <cell r="AM138" t="str">
            <v/>
          </cell>
          <cell r="AO138">
            <v>30</v>
          </cell>
          <cell r="AP138">
            <v>20</v>
          </cell>
          <cell r="AQ138">
            <v>990</v>
          </cell>
          <cell r="AR138" t="str">
            <v>しない</v>
          </cell>
          <cell r="AS138">
            <v>6</v>
          </cell>
          <cell r="AT138">
            <v>11</v>
          </cell>
          <cell r="AU138" t="str">
            <v>カジハラプラスワン神奈川</v>
          </cell>
          <cell r="AV138" t="str">
            <v/>
          </cell>
          <cell r="AW138" t="str">
            <v/>
          </cell>
          <cell r="AX138" t="str">
            <v/>
          </cell>
        </row>
        <row r="139">
          <cell r="A139" t="str">
            <v>1258-3</v>
          </cell>
          <cell r="B139" t="str">
            <v>10-1258-3</v>
          </cell>
          <cell r="D139" t="str">
            <v>10</v>
          </cell>
          <cell r="E139" t="str">
            <v>渡辺</v>
          </cell>
          <cell r="F139" t="str">
            <v>1258-3</v>
          </cell>
          <cell r="G139" t="str">
            <v>カジハラプラスワン長野</v>
          </cell>
          <cell r="H139">
            <v>36</v>
          </cell>
          <cell r="I139" t="str">
            <v>○</v>
          </cell>
          <cell r="J139" t="str">
            <v>○</v>
          </cell>
          <cell r="K139" t="str">
            <v>＠</v>
          </cell>
          <cell r="L139" t="str">
            <v>【変動】通常</v>
          </cell>
          <cell r="M139" t="str">
            <v>＠</v>
          </cell>
          <cell r="N139" t="str">
            <v>【変動】通常</v>
          </cell>
          <cell r="O139" t="str">
            <v/>
          </cell>
          <cell r="P139" t="str">
            <v/>
          </cell>
          <cell r="Q139" t="str">
            <v/>
          </cell>
          <cell r="R139" t="str">
            <v>◎</v>
          </cell>
          <cell r="S139" t="str">
            <v>＠</v>
          </cell>
          <cell r="T139" t="str">
            <v>送料込</v>
          </cell>
          <cell r="U139" t="str">
            <v>＠</v>
          </cell>
          <cell r="V139" t="str">
            <v>送料込</v>
          </cell>
          <cell r="W139" t="str">
            <v>＠</v>
          </cell>
          <cell r="X139" t="str">
            <v/>
          </cell>
          <cell r="Y139" t="str">
            <v>お客様各位</v>
          </cell>
          <cell r="AA139" t="str">
            <v/>
          </cell>
          <cell r="AB139" t="str">
            <v>㈱カジハラプラスワン長野</v>
          </cell>
          <cell r="AC139" t="str">
            <v/>
          </cell>
          <cell r="AD139" t="str">
            <v/>
          </cell>
          <cell r="AE139" t="str">
            <v>牛乳箱にお入れくださるか、直接お渡し下さい。</v>
          </cell>
          <cell r="AF139" t="str">
            <v/>
          </cell>
          <cell r="AG139" t="str">
            <v>月締めの代金と一緒にご請求させていただきます</v>
          </cell>
          <cell r="AH139" t="str">
            <v>○</v>
          </cell>
          <cell r="AI139" t="str">
            <v>○</v>
          </cell>
          <cell r="AJ139" t="str">
            <v/>
          </cell>
          <cell r="AK139" t="str">
            <v/>
          </cell>
          <cell r="AL139" t="str">
            <v/>
          </cell>
          <cell r="AM139" t="str">
            <v/>
          </cell>
          <cell r="AO139">
            <v>30</v>
          </cell>
          <cell r="AP139">
            <v>20</v>
          </cell>
          <cell r="AQ139">
            <v>990</v>
          </cell>
          <cell r="AR139" t="str">
            <v>しない</v>
          </cell>
          <cell r="AS139">
            <v>6</v>
          </cell>
          <cell r="AT139">
            <v>11</v>
          </cell>
          <cell r="AU139" t="str">
            <v>カジハラプラスワン長野</v>
          </cell>
          <cell r="AV139" t="str">
            <v/>
          </cell>
          <cell r="AW139" t="str">
            <v/>
          </cell>
          <cell r="AX139" t="str">
            <v/>
          </cell>
        </row>
        <row r="140">
          <cell r="A140" t="str">
            <v>1262</v>
          </cell>
          <cell r="B140" t="str">
            <v>10-1262-0</v>
          </cell>
          <cell r="D140" t="str">
            <v>10</v>
          </cell>
          <cell r="E140" t="str">
            <v>渡辺</v>
          </cell>
          <cell r="F140" t="str">
            <v>1262-0</v>
          </cell>
          <cell r="G140" t="str">
            <v>日立神奈川支部労働組合</v>
          </cell>
          <cell r="H140">
            <v>0</v>
          </cell>
          <cell r="I140" t="str">
            <v>○</v>
          </cell>
          <cell r="J140" t="str">
            <v>○</v>
          </cell>
          <cell r="K140" t="str">
            <v>ﾌｫｰﾏｯﾄ</v>
          </cell>
          <cell r="L140" t="str">
            <v>【変動】通常+自家用</v>
          </cell>
          <cell r="M140" t="str">
            <v>ﾌｫｰﾏｯﾄ</v>
          </cell>
          <cell r="N140" t="str">
            <v>【変動】通常+自家用</v>
          </cell>
          <cell r="O140" t="str">
            <v>変更しない</v>
          </cell>
          <cell r="P140" t="str">
            <v>変更しない</v>
          </cell>
          <cell r="Q140" t="str">
            <v>変更しない</v>
          </cell>
          <cell r="R140" t="str">
            <v>×</v>
          </cell>
          <cell r="S140" t="str">
            <v/>
          </cell>
          <cell r="T140" t="str">
            <v/>
          </cell>
          <cell r="U140" t="str">
            <v/>
          </cell>
          <cell r="V140" t="str">
            <v/>
          </cell>
          <cell r="W140" t="str">
            <v/>
          </cell>
          <cell r="X140" t="str">
            <v/>
          </cell>
          <cell r="Y140" t="str">
            <v>お客様各位</v>
          </cell>
          <cell r="AA140" t="str">
            <v/>
          </cell>
          <cell r="AB140" t="str">
            <v>丸大食品株式会社</v>
          </cell>
          <cell r="AC140" t="str">
            <v>別紙</v>
          </cell>
          <cell r="AD140" t="str">
            <v>○</v>
          </cell>
          <cell r="AE140" t="str">
            <v>FAX又は郵送にて</v>
          </cell>
          <cell r="AF140" t="str">
            <v>03-3647-3274</v>
          </cell>
          <cell r="AG140" t="str">
            <v>○</v>
          </cell>
          <cell r="AH140" t="str">
            <v>○</v>
          </cell>
          <cell r="AI140" t="str">
            <v>○</v>
          </cell>
          <cell r="AJ140" t="str">
            <v>○</v>
          </cell>
          <cell r="AK140" t="str">
            <v>○</v>
          </cell>
          <cell r="AL140" t="str">
            <v>○</v>
          </cell>
          <cell r="AM140" t="str">
            <v>○</v>
          </cell>
          <cell r="AO140">
            <v>33.332999999999998</v>
          </cell>
          <cell r="AP140">
            <v>20</v>
          </cell>
          <cell r="AQ140">
            <v>990</v>
          </cell>
          <cell r="AR140" t="str">
            <v>しない</v>
          </cell>
          <cell r="AS140">
            <v>6</v>
          </cell>
          <cell r="AT140">
            <v>11</v>
          </cell>
          <cell r="AU140" t="str">
            <v/>
          </cell>
          <cell r="AV140" t="str">
            <v/>
          </cell>
          <cell r="AW140" t="str">
            <v/>
          </cell>
          <cell r="AX140" t="str">
            <v/>
          </cell>
        </row>
        <row r="141">
          <cell r="A141" t="str">
            <v>1272</v>
          </cell>
          <cell r="B141" t="str">
            <v>10-1272-0</v>
          </cell>
          <cell r="D141" t="str">
            <v>10</v>
          </cell>
          <cell r="E141" t="str">
            <v>渡辺</v>
          </cell>
          <cell r="F141" t="str">
            <v>1272-0</v>
          </cell>
          <cell r="G141" t="str">
            <v>秦野市管工事業組合</v>
          </cell>
          <cell r="H141">
            <v>0</v>
          </cell>
          <cell r="I141" t="str">
            <v>○</v>
          </cell>
          <cell r="J141" t="str">
            <v>○</v>
          </cell>
          <cell r="K141" t="str">
            <v>ﾌｫｰﾏｯﾄ</v>
          </cell>
          <cell r="L141" t="str">
            <v>通常★</v>
          </cell>
          <cell r="M141" t="str">
            <v>ﾌｫｰﾏｯﾄ</v>
          </cell>
          <cell r="N141" t="str">
            <v>通常★</v>
          </cell>
          <cell r="O141" t="str">
            <v/>
          </cell>
          <cell r="P141" t="str">
            <v/>
          </cell>
          <cell r="Q141" t="str">
            <v/>
          </cell>
          <cell r="R141" t="str">
            <v>○</v>
          </cell>
          <cell r="S141" t="str">
            <v>ﾌｫｰﾏｯﾄ</v>
          </cell>
          <cell r="T141" t="str">
            <v>通常★</v>
          </cell>
          <cell r="U141" t="str">
            <v>ﾌｫｰﾏｯﾄ</v>
          </cell>
          <cell r="V141" t="str">
            <v>通常★</v>
          </cell>
          <cell r="W141" t="str">
            <v>ﾌｫｰﾏｯﾄ</v>
          </cell>
          <cell r="X141" t="str">
            <v>通常</v>
          </cell>
          <cell r="Y141" t="str">
            <v>お客様各位</v>
          </cell>
          <cell r="AA141" t="str">
            <v>秦野市管工事工業組合</v>
          </cell>
          <cell r="AB141" t="str">
            <v>丸大食品株式会社</v>
          </cell>
          <cell r="AC141" t="str">
            <v>裏面</v>
          </cell>
          <cell r="AD141" t="str">
            <v>○</v>
          </cell>
          <cell r="AE141" t="str">
            <v>FAX又は郵送にて</v>
          </cell>
          <cell r="AF141" t="str">
            <v>03-3647-3274</v>
          </cell>
          <cell r="AG141" t="str">
            <v>○</v>
          </cell>
          <cell r="AH141" t="str">
            <v>○</v>
          </cell>
          <cell r="AI141" t="str">
            <v>○</v>
          </cell>
          <cell r="AJ141" t="str">
            <v>○</v>
          </cell>
          <cell r="AK141" t="str">
            <v>○</v>
          </cell>
          <cell r="AL141" t="str">
            <v>○</v>
          </cell>
          <cell r="AM141" t="str">
            <v>○</v>
          </cell>
          <cell r="AO141">
            <v>30</v>
          </cell>
          <cell r="AP141">
            <v>20</v>
          </cell>
          <cell r="AQ141">
            <v>990</v>
          </cell>
          <cell r="AR141" t="str">
            <v>しない</v>
          </cell>
          <cell r="AS141">
            <v>6</v>
          </cell>
          <cell r="AT141">
            <v>11</v>
          </cell>
          <cell r="AU141" t="str">
            <v>秦野市管工事組合</v>
          </cell>
          <cell r="AV141" t="str">
            <v>16</v>
          </cell>
          <cell r="AW141" t="str">
            <v/>
          </cell>
          <cell r="AX141" t="str">
            <v/>
          </cell>
        </row>
        <row r="142">
          <cell r="A142" t="str">
            <v>1273</v>
          </cell>
          <cell r="B142" t="str">
            <v>10-1273-0</v>
          </cell>
          <cell r="D142" t="str">
            <v>10</v>
          </cell>
          <cell r="E142" t="str">
            <v>渡辺</v>
          </cell>
          <cell r="F142" t="str">
            <v>1273-0</v>
          </cell>
          <cell r="G142" t="str">
            <v>東海大学　大磯病院</v>
          </cell>
          <cell r="H142">
            <v>0</v>
          </cell>
          <cell r="I142" t="str">
            <v>○</v>
          </cell>
          <cell r="J142" t="str">
            <v>○</v>
          </cell>
          <cell r="K142" t="str">
            <v>ﾌｫｰﾏｯﾄ</v>
          </cell>
          <cell r="L142" t="str">
            <v>通常★</v>
          </cell>
          <cell r="M142" t="str">
            <v>ﾌｫｰﾏｯﾄ</v>
          </cell>
          <cell r="N142" t="str">
            <v>通常★</v>
          </cell>
          <cell r="O142" t="str">
            <v/>
          </cell>
          <cell r="P142" t="str">
            <v/>
          </cell>
          <cell r="Q142" t="str">
            <v/>
          </cell>
          <cell r="R142" t="str">
            <v>×</v>
          </cell>
          <cell r="S142" t="str">
            <v/>
          </cell>
          <cell r="T142" t="str">
            <v>通常★</v>
          </cell>
          <cell r="U142" t="str">
            <v/>
          </cell>
          <cell r="V142" t="str">
            <v>通常★</v>
          </cell>
          <cell r="W142" t="str">
            <v/>
          </cell>
          <cell r="X142" t="str">
            <v/>
          </cell>
          <cell r="Y142" t="str">
            <v>お客様各位</v>
          </cell>
          <cell r="AA142" t="str">
            <v/>
          </cell>
          <cell r="AB142" t="str">
            <v>丸大食品株式会社</v>
          </cell>
          <cell r="AC142" t="str">
            <v/>
          </cell>
          <cell r="AD142" t="str">
            <v/>
          </cell>
          <cell r="AE142" t="str">
            <v/>
          </cell>
          <cell r="AF142" t="str">
            <v/>
          </cell>
          <cell r="AG142" t="str">
            <v/>
          </cell>
          <cell r="AH142" t="str">
            <v>○</v>
          </cell>
          <cell r="AI142" t="str">
            <v>○</v>
          </cell>
          <cell r="AJ142" t="str">
            <v>○</v>
          </cell>
          <cell r="AK142" t="str">
            <v/>
          </cell>
          <cell r="AL142" t="str">
            <v/>
          </cell>
          <cell r="AM142" t="str">
            <v/>
          </cell>
          <cell r="AO142">
            <v>30</v>
          </cell>
          <cell r="AP142">
            <v>20</v>
          </cell>
          <cell r="AQ142">
            <v>990</v>
          </cell>
          <cell r="AR142" t="str">
            <v>しない</v>
          </cell>
          <cell r="AS142">
            <v>6</v>
          </cell>
          <cell r="AT142">
            <v>11</v>
          </cell>
          <cell r="AU142" t="str">
            <v/>
          </cell>
          <cell r="AV142" t="str">
            <v/>
          </cell>
          <cell r="AW142" t="str">
            <v/>
          </cell>
          <cell r="AX142" t="str">
            <v/>
          </cell>
        </row>
        <row r="143">
          <cell r="A143" t="str">
            <v>1279-2</v>
          </cell>
          <cell r="B143" t="str">
            <v>10-1279-2</v>
          </cell>
          <cell r="D143" t="str">
            <v>10</v>
          </cell>
          <cell r="E143" t="str">
            <v>渡辺</v>
          </cell>
          <cell r="F143" t="str">
            <v>1279-2</v>
          </cell>
          <cell r="G143" t="str">
            <v>キャタピラージャパン</v>
          </cell>
          <cell r="H143">
            <v>7</v>
          </cell>
          <cell r="I143" t="str">
            <v>○</v>
          </cell>
          <cell r="J143" t="str">
            <v>○</v>
          </cell>
          <cell r="K143" t="str">
            <v>ﾌｫｰﾏｯﾄ</v>
          </cell>
          <cell r="L143" t="str">
            <v>【変動】通常</v>
          </cell>
          <cell r="M143" t="str">
            <v>ﾌｫｰﾏｯﾄ</v>
          </cell>
          <cell r="N143" t="str">
            <v>【変動】通常</v>
          </cell>
          <cell r="O143" t="str">
            <v/>
          </cell>
          <cell r="P143" t="str">
            <v/>
          </cell>
          <cell r="Q143" t="str">
            <v/>
          </cell>
          <cell r="R143" t="str">
            <v/>
          </cell>
          <cell r="S143" t="str">
            <v/>
          </cell>
          <cell r="T143" t="str">
            <v/>
          </cell>
          <cell r="U143" t="str">
            <v/>
          </cell>
          <cell r="V143" t="str">
            <v/>
          </cell>
          <cell r="W143" t="str">
            <v/>
          </cell>
          <cell r="X143" t="str">
            <v/>
          </cell>
          <cell r="Y143" t="str">
            <v>お客様各位</v>
          </cell>
          <cell r="AA143" t="str">
            <v/>
          </cell>
          <cell r="AB143" t="str">
            <v>丸大食品株式会社</v>
          </cell>
          <cell r="AC143" t="str">
            <v/>
          </cell>
          <cell r="AD143" t="str">
            <v/>
          </cell>
          <cell r="AE143" t="str">
            <v/>
          </cell>
          <cell r="AF143" t="str">
            <v/>
          </cell>
          <cell r="AG143" t="str">
            <v/>
          </cell>
          <cell r="AH143" t="str">
            <v>○</v>
          </cell>
          <cell r="AI143" t="str">
            <v>○</v>
          </cell>
          <cell r="AJ143" t="str">
            <v>○</v>
          </cell>
          <cell r="AK143" t="str">
            <v/>
          </cell>
          <cell r="AL143" t="str">
            <v/>
          </cell>
          <cell r="AM143" t="str">
            <v/>
          </cell>
          <cell r="AO143">
            <v>33.332999999999998</v>
          </cell>
          <cell r="AP143">
            <v>20</v>
          </cell>
          <cell r="AQ143">
            <v>990</v>
          </cell>
          <cell r="AR143" t="str">
            <v>しない</v>
          </cell>
          <cell r="AS143">
            <v>6</v>
          </cell>
          <cell r="AT143">
            <v>11</v>
          </cell>
          <cell r="AU143" t="str">
            <v/>
          </cell>
          <cell r="AV143" t="str">
            <v/>
          </cell>
          <cell r="AW143" t="str">
            <v/>
          </cell>
          <cell r="AX143" t="str">
            <v/>
          </cell>
        </row>
        <row r="144">
          <cell r="A144" t="str">
            <v>1283</v>
          </cell>
          <cell r="B144" t="str">
            <v>10-1283-0</v>
          </cell>
          <cell r="D144" t="str">
            <v>10</v>
          </cell>
          <cell r="E144" t="str">
            <v>渡辺</v>
          </cell>
          <cell r="F144" t="str">
            <v>1283-0</v>
          </cell>
          <cell r="G144" t="str">
            <v>フルハーフ産業</v>
          </cell>
          <cell r="H144">
            <v>4</v>
          </cell>
          <cell r="I144" t="str">
            <v>○</v>
          </cell>
          <cell r="J144" t="str">
            <v>○</v>
          </cell>
          <cell r="K144" t="str">
            <v>＠</v>
          </cell>
          <cell r="L144" t="str">
            <v>送料込</v>
          </cell>
          <cell r="M144" t="str">
            <v>＠</v>
          </cell>
          <cell r="N144" t="str">
            <v>送料込</v>
          </cell>
          <cell r="O144" t="str">
            <v>変更する</v>
          </cell>
          <cell r="P144" t="str">
            <v/>
          </cell>
          <cell r="Q144" t="str">
            <v/>
          </cell>
          <cell r="R144" t="str">
            <v/>
          </cell>
          <cell r="S144" t="str">
            <v>＠</v>
          </cell>
          <cell r="T144" t="str">
            <v>送料込</v>
          </cell>
          <cell r="U144" t="str">
            <v>＠</v>
          </cell>
          <cell r="V144" t="str">
            <v>送料込</v>
          </cell>
          <cell r="W144" t="str">
            <v>ﾌｫｰﾏｯﾄ</v>
          </cell>
          <cell r="X144" t="str">
            <v>FAXなし</v>
          </cell>
          <cell r="Y144" t="str">
            <v>お客様各位</v>
          </cell>
          <cell r="Z144" t="str">
            <v/>
          </cell>
          <cell r="AA144" t="str">
            <v/>
          </cell>
          <cell r="AB144" t="str">
            <v>フルハーフ産業　</v>
          </cell>
          <cell r="AC144" t="str">
            <v>別紙</v>
          </cell>
          <cell r="AD144" t="str">
            <v>フルハーフ産業</v>
          </cell>
          <cell r="AE144" t="str">
            <v/>
          </cell>
          <cell r="AF144" t="str">
            <v/>
          </cell>
          <cell r="AG144" t="str">
            <v>お申込時にフルハーフ産業にお支払いください</v>
          </cell>
          <cell r="AH144" t="str">
            <v/>
          </cell>
          <cell r="AJ144" t="str">
            <v>○</v>
          </cell>
          <cell r="AK144" t="str">
            <v/>
          </cell>
          <cell r="AL144" t="str">
            <v/>
          </cell>
          <cell r="AM144" t="str">
            <v/>
          </cell>
          <cell r="AO144">
            <v>30</v>
          </cell>
          <cell r="AP144">
            <v>20</v>
          </cell>
          <cell r="AQ144" t="str">
            <v>無料</v>
          </cell>
          <cell r="AR144" t="str">
            <v>しない</v>
          </cell>
          <cell r="AS144">
            <v>6</v>
          </cell>
          <cell r="AT144">
            <v>11</v>
          </cell>
          <cell r="AU144" t="str">
            <v>フルハーフ産業</v>
          </cell>
          <cell r="AV144" t="str">
            <v/>
          </cell>
          <cell r="AW144" t="str">
            <v/>
          </cell>
          <cell r="AX144" t="str">
            <v/>
          </cell>
        </row>
        <row r="145">
          <cell r="A145" t="str">
            <v>1283-1</v>
          </cell>
          <cell r="B145" t="str">
            <v>10-1283-1</v>
          </cell>
          <cell r="D145" t="str">
            <v>10</v>
          </cell>
          <cell r="E145" t="str">
            <v>渡辺</v>
          </cell>
          <cell r="F145" t="str">
            <v>1283-1</v>
          </cell>
          <cell r="G145" t="str">
            <v>Ｆ・Ｈ・Ｄ・Ｍ</v>
          </cell>
          <cell r="H145">
            <v>1</v>
          </cell>
          <cell r="I145" t="str">
            <v>○</v>
          </cell>
          <cell r="J145" t="str">
            <v>○</v>
          </cell>
          <cell r="K145" t="str">
            <v>ﾌｫｰﾏｯﾄ</v>
          </cell>
          <cell r="L145" t="str">
            <v>【変動】通常+自家用</v>
          </cell>
          <cell r="M145" t="str">
            <v>ﾌｫｰﾏｯﾄ</v>
          </cell>
          <cell r="N145" t="str">
            <v>【変動】通常+自家用</v>
          </cell>
          <cell r="O145" t="str">
            <v/>
          </cell>
          <cell r="P145" t="str">
            <v/>
          </cell>
          <cell r="Q145" t="str">
            <v/>
          </cell>
          <cell r="R145" t="str">
            <v/>
          </cell>
          <cell r="S145" t="str">
            <v/>
          </cell>
          <cell r="T145" t="str">
            <v>【変動】通常</v>
          </cell>
          <cell r="U145" t="str">
            <v/>
          </cell>
          <cell r="V145" t="str">
            <v>【変動】通常</v>
          </cell>
          <cell r="W145" t="str">
            <v/>
          </cell>
          <cell r="X145" t="str">
            <v/>
          </cell>
          <cell r="Y145" t="str">
            <v>お客様各位</v>
          </cell>
          <cell r="AA145" t="str">
            <v/>
          </cell>
          <cell r="AB145" t="str">
            <v>丸大食品株式会社</v>
          </cell>
          <cell r="AC145" t="str">
            <v/>
          </cell>
          <cell r="AD145" t="str">
            <v/>
          </cell>
          <cell r="AE145" t="str">
            <v/>
          </cell>
          <cell r="AF145" t="str">
            <v/>
          </cell>
          <cell r="AG145" t="str">
            <v/>
          </cell>
          <cell r="AH145" t="str">
            <v>○</v>
          </cell>
          <cell r="AI145" t="str">
            <v>○</v>
          </cell>
          <cell r="AJ145" t="str">
            <v>○</v>
          </cell>
          <cell r="AK145" t="str">
            <v/>
          </cell>
          <cell r="AL145" t="str">
            <v/>
          </cell>
          <cell r="AM145" t="str">
            <v/>
          </cell>
          <cell r="AO145">
            <v>30</v>
          </cell>
          <cell r="AP145">
            <v>20</v>
          </cell>
          <cell r="AQ145">
            <v>990</v>
          </cell>
          <cell r="AR145" t="str">
            <v>しない</v>
          </cell>
          <cell r="AS145">
            <v>6</v>
          </cell>
          <cell r="AT145">
            <v>11</v>
          </cell>
          <cell r="AU145" t="str">
            <v/>
          </cell>
          <cell r="AV145" t="str">
            <v/>
          </cell>
          <cell r="AW145" t="str">
            <v/>
          </cell>
          <cell r="AX145" t="str">
            <v/>
          </cell>
        </row>
        <row r="146">
          <cell r="A146" t="str">
            <v>1284</v>
          </cell>
          <cell r="B146" t="str">
            <v>10-1284-0</v>
          </cell>
          <cell r="D146" t="str">
            <v>10</v>
          </cell>
          <cell r="E146" t="str">
            <v>渡辺</v>
          </cell>
          <cell r="F146" t="str">
            <v>1284-0</v>
          </cell>
          <cell r="G146" t="str">
            <v>井出冨士子</v>
          </cell>
          <cell r="H146">
            <v>0</v>
          </cell>
          <cell r="I146" t="str">
            <v>○</v>
          </cell>
          <cell r="J146" t="str">
            <v>○</v>
          </cell>
          <cell r="K146" t="str">
            <v>ﾌｫｰﾏｯﾄ</v>
          </cell>
          <cell r="L146" t="str">
            <v>【変動】通常</v>
          </cell>
          <cell r="M146" t="str">
            <v>ﾌｫｰﾏｯﾄ</v>
          </cell>
          <cell r="N146" t="str">
            <v>【変動】通常</v>
          </cell>
          <cell r="O146" t="str">
            <v>変更する</v>
          </cell>
          <cell r="P146" t="str">
            <v>変更する</v>
          </cell>
          <cell r="Q146" t="str">
            <v>変更しない</v>
          </cell>
          <cell r="R146" t="str">
            <v/>
          </cell>
          <cell r="S146" t="str">
            <v>ﾌｫｰﾏｯﾄ</v>
          </cell>
          <cell r="T146" t="str">
            <v>【変動】通常FAXなし</v>
          </cell>
          <cell r="U146" t="str">
            <v>ﾌｫｰﾏｯﾄ</v>
          </cell>
          <cell r="V146" t="str">
            <v>【変動】通常FAXなし</v>
          </cell>
          <cell r="W146" t="str">
            <v>ﾌｫｰﾏｯﾄ</v>
          </cell>
          <cell r="X146" t="str">
            <v>FAXなし</v>
          </cell>
          <cell r="Y146" t="str">
            <v>お客様各位</v>
          </cell>
          <cell r="Z146" t="str">
            <v/>
          </cell>
          <cell r="AA146" t="str">
            <v/>
          </cell>
          <cell r="AB146" t="str">
            <v>丸大食品株式会社</v>
          </cell>
          <cell r="AC146" t="str">
            <v>裏面</v>
          </cell>
          <cell r="AD146" t="str">
            <v>井出様</v>
          </cell>
          <cell r="AE146" t="str">
            <v/>
          </cell>
          <cell r="AF146" t="str">
            <v/>
          </cell>
          <cell r="AG146" t="str">
            <v>井出様にお支払いください。</v>
          </cell>
          <cell r="AH146" t="str">
            <v>○</v>
          </cell>
          <cell r="AI146" t="str">
            <v>○</v>
          </cell>
          <cell r="AJ146" t="str">
            <v>○</v>
          </cell>
          <cell r="AK146" t="str">
            <v/>
          </cell>
          <cell r="AL146" t="str">
            <v/>
          </cell>
          <cell r="AM146" t="str">
            <v/>
          </cell>
          <cell r="AO146">
            <v>30</v>
          </cell>
          <cell r="AP146">
            <v>20</v>
          </cell>
          <cell r="AQ146">
            <v>990</v>
          </cell>
          <cell r="AR146" t="str">
            <v>する</v>
          </cell>
          <cell r="AS146">
            <v>6</v>
          </cell>
          <cell r="AT146">
            <v>11</v>
          </cell>
          <cell r="AU146" t="str">
            <v/>
          </cell>
          <cell r="AV146" t="str">
            <v/>
          </cell>
          <cell r="AW146" t="str">
            <v/>
          </cell>
          <cell r="AX146" t="str">
            <v/>
          </cell>
        </row>
        <row r="147">
          <cell r="A147" t="str">
            <v>1286</v>
          </cell>
          <cell r="B147" t="str">
            <v>10-1286-0</v>
          </cell>
          <cell r="D147" t="str">
            <v>10</v>
          </cell>
          <cell r="E147" t="str">
            <v>渡辺</v>
          </cell>
          <cell r="F147" t="str">
            <v>1286-0</v>
          </cell>
          <cell r="G147" t="str">
            <v>ＤＭ・６７－０</v>
          </cell>
          <cell r="H147">
            <v>8</v>
          </cell>
          <cell r="I147" t="str">
            <v>○</v>
          </cell>
          <cell r="J147" t="str">
            <v>○</v>
          </cell>
          <cell r="K147" t="str">
            <v>ﾌｫｰﾏｯﾄ</v>
          </cell>
          <cell r="L147" t="str">
            <v>通常+自家用★</v>
          </cell>
          <cell r="M147" t="str">
            <v>ﾌｫｰﾏｯﾄ</v>
          </cell>
          <cell r="N147" t="str">
            <v>通常+自家用★</v>
          </cell>
          <cell r="O147" t="str">
            <v>変更しない</v>
          </cell>
          <cell r="P147" t="str">
            <v>変更しない</v>
          </cell>
          <cell r="Q147" t="str">
            <v>変更しない</v>
          </cell>
          <cell r="R147" t="str">
            <v>×</v>
          </cell>
          <cell r="S147" t="str">
            <v/>
          </cell>
          <cell r="T147" t="str">
            <v>通常★</v>
          </cell>
          <cell r="U147" t="str">
            <v/>
          </cell>
          <cell r="V147" t="str">
            <v>通常★</v>
          </cell>
          <cell r="W147" t="str">
            <v/>
          </cell>
          <cell r="X147" t="str">
            <v/>
          </cell>
          <cell r="Y147" t="str">
            <v>お客様各位</v>
          </cell>
          <cell r="AA147" t="str">
            <v/>
          </cell>
          <cell r="AB147" t="str">
            <v>丸大食品株式会社</v>
          </cell>
          <cell r="AC147" t="str">
            <v/>
          </cell>
          <cell r="AD147" t="str">
            <v/>
          </cell>
          <cell r="AE147" t="str">
            <v/>
          </cell>
          <cell r="AF147" t="str">
            <v/>
          </cell>
          <cell r="AG147" t="str">
            <v/>
          </cell>
          <cell r="AH147" t="str">
            <v>○</v>
          </cell>
          <cell r="AI147" t="str">
            <v>○</v>
          </cell>
          <cell r="AJ147" t="str">
            <v>○</v>
          </cell>
          <cell r="AK147" t="str">
            <v/>
          </cell>
          <cell r="AL147" t="str">
            <v/>
          </cell>
          <cell r="AM147" t="str">
            <v/>
          </cell>
          <cell r="AO147">
            <v>30</v>
          </cell>
          <cell r="AP147">
            <v>20</v>
          </cell>
          <cell r="AQ147">
            <v>990</v>
          </cell>
          <cell r="AR147" t="str">
            <v>しない</v>
          </cell>
          <cell r="AS147">
            <v>6</v>
          </cell>
          <cell r="AT147" t="str">
            <v/>
          </cell>
          <cell r="AU147" t="str">
            <v/>
          </cell>
          <cell r="AV147" t="str">
            <v/>
          </cell>
          <cell r="AW147" t="str">
            <v/>
          </cell>
          <cell r="AX147" t="str">
            <v/>
          </cell>
        </row>
        <row r="148">
          <cell r="A148" t="str">
            <v>1307</v>
          </cell>
          <cell r="B148" t="str">
            <v>10-1307-0</v>
          </cell>
          <cell r="D148" t="str">
            <v>10</v>
          </cell>
          <cell r="E148" t="str">
            <v>渡辺</v>
          </cell>
          <cell r="F148" t="str">
            <v>1307-0</v>
          </cell>
          <cell r="G148" t="str">
            <v>日野市職員互助会</v>
          </cell>
          <cell r="H148">
            <v>2</v>
          </cell>
          <cell r="I148" t="str">
            <v>○</v>
          </cell>
          <cell r="J148" t="str">
            <v>○</v>
          </cell>
          <cell r="K148" t="str">
            <v>ﾌｫｰﾏｯﾄ</v>
          </cell>
          <cell r="L148" t="str">
            <v>企業名なし(990)</v>
          </cell>
          <cell r="M148" t="str">
            <v>ﾌｫｰﾏｯﾄ</v>
          </cell>
          <cell r="N148" t="str">
            <v>企業名なし(990)</v>
          </cell>
          <cell r="O148" t="str">
            <v>変更しない</v>
          </cell>
          <cell r="P148" t="str">
            <v>変更しない</v>
          </cell>
          <cell r="Q148" t="str">
            <v>変更しない</v>
          </cell>
          <cell r="R148" t="str">
            <v>×</v>
          </cell>
          <cell r="S148" t="str">
            <v>必要なし</v>
          </cell>
          <cell r="U148" t="str">
            <v>必要なし</v>
          </cell>
          <cell r="W148" t="str">
            <v>必要なし</v>
          </cell>
          <cell r="Y148" t="str">
            <v>お客様各位</v>
          </cell>
          <cell r="Z148" t="str">
            <v/>
          </cell>
          <cell r="AA148" t="str">
            <v/>
          </cell>
          <cell r="AB148" t="str">
            <v>丸大食品株式会社</v>
          </cell>
          <cell r="AC148" t="str">
            <v>裏面</v>
          </cell>
          <cell r="AD148" t="str">
            <v>○</v>
          </cell>
          <cell r="AE148" t="str">
            <v>FAXにて</v>
          </cell>
          <cell r="AF148" t="str">
            <v>○</v>
          </cell>
          <cell r="AG148" t="str">
            <v>○</v>
          </cell>
          <cell r="AH148" t="str">
            <v>○</v>
          </cell>
          <cell r="AI148" t="str">
            <v>○</v>
          </cell>
          <cell r="AJ148" t="str">
            <v>○</v>
          </cell>
          <cell r="AK148" t="str">
            <v>○</v>
          </cell>
          <cell r="AL148" t="str">
            <v>○</v>
          </cell>
          <cell r="AM148" t="str">
            <v>○</v>
          </cell>
          <cell r="AO148">
            <v>30</v>
          </cell>
          <cell r="AP148">
            <v>20</v>
          </cell>
          <cell r="AQ148">
            <v>990</v>
          </cell>
          <cell r="AR148" t="str">
            <v>しない</v>
          </cell>
          <cell r="AS148">
            <v>5</v>
          </cell>
          <cell r="AT148">
            <v>11</v>
          </cell>
          <cell r="AU148" t="str">
            <v>日野市職員互助会</v>
          </cell>
          <cell r="AV148" t="str">
            <v>18</v>
          </cell>
          <cell r="AW148" t="str">
            <v/>
          </cell>
          <cell r="AX148" t="str">
            <v/>
          </cell>
        </row>
        <row r="149">
          <cell r="A149" t="str">
            <v>1331-1</v>
          </cell>
          <cell r="B149" t="str">
            <v>10-1331-1</v>
          </cell>
          <cell r="D149" t="str">
            <v>10</v>
          </cell>
          <cell r="E149" t="str">
            <v>渡辺</v>
          </cell>
          <cell r="F149" t="str">
            <v>1331-1</v>
          </cell>
          <cell r="G149" t="str">
            <v>富士工業労組</v>
          </cell>
          <cell r="H149">
            <v>1</v>
          </cell>
          <cell r="I149" t="str">
            <v>○</v>
          </cell>
          <cell r="J149" t="str">
            <v>○</v>
          </cell>
          <cell r="K149" t="str">
            <v>ﾌｫｰﾏｯﾄ</v>
          </cell>
          <cell r="L149" t="str">
            <v>【変動】通常</v>
          </cell>
          <cell r="M149" t="str">
            <v>ﾌｫｰﾏｯﾄ</v>
          </cell>
          <cell r="N149" t="str">
            <v>【変動】通常</v>
          </cell>
          <cell r="O149" t="str">
            <v>変更する</v>
          </cell>
          <cell r="P149" t="str">
            <v/>
          </cell>
          <cell r="Q149" t="str">
            <v/>
          </cell>
          <cell r="R149" t="str">
            <v/>
          </cell>
          <cell r="S149" t="str">
            <v>ﾌｫｰﾏｯﾄ</v>
          </cell>
          <cell r="T149" t="str">
            <v>【変動】通常</v>
          </cell>
          <cell r="U149" t="str">
            <v>ﾌｫｰﾏｯﾄ</v>
          </cell>
          <cell r="V149" t="str">
            <v>【変動】通常</v>
          </cell>
          <cell r="W149" t="str">
            <v>ﾌｫｰﾏｯﾄ</v>
          </cell>
          <cell r="X149" t="str">
            <v>FAX変更</v>
          </cell>
          <cell r="Y149" t="str">
            <v>お客様各位</v>
          </cell>
          <cell r="Z149" t="str">
            <v/>
          </cell>
          <cell r="AA149" t="str">
            <v>富士工業グループユニオン</v>
          </cell>
          <cell r="AB149" t="str">
            <v>丸大食品株式会社</v>
          </cell>
          <cell r="AC149" t="str">
            <v>裏面</v>
          </cell>
          <cell r="AD149" t="str">
            <v>組合事務所</v>
          </cell>
          <cell r="AE149" t="str">
            <v/>
          </cell>
          <cell r="AF149" t="str">
            <v>042-755-8588</v>
          </cell>
          <cell r="AG149" t="str">
            <v>○</v>
          </cell>
          <cell r="AH149" t="str">
            <v>○</v>
          </cell>
          <cell r="AI149" t="str">
            <v>○</v>
          </cell>
          <cell r="AJ149" t="str">
            <v>○</v>
          </cell>
          <cell r="AK149" t="str">
            <v/>
          </cell>
          <cell r="AL149" t="str">
            <v>○</v>
          </cell>
          <cell r="AM149" t="str">
            <v>○</v>
          </cell>
          <cell r="AO149">
            <v>40</v>
          </cell>
          <cell r="AP149">
            <v>20</v>
          </cell>
          <cell r="AQ149">
            <v>990</v>
          </cell>
          <cell r="AR149" t="str">
            <v>しない</v>
          </cell>
          <cell r="AS149">
            <v>6</v>
          </cell>
          <cell r="AT149">
            <v>11</v>
          </cell>
          <cell r="AU149" t="str">
            <v>富士工業グループ</v>
          </cell>
          <cell r="AV149" t="str">
            <v/>
          </cell>
          <cell r="AW149" t="str">
            <v/>
          </cell>
          <cell r="AX149" t="str">
            <v/>
          </cell>
        </row>
        <row r="150">
          <cell r="A150" t="str">
            <v>1334</v>
          </cell>
          <cell r="B150" t="str">
            <v>10-1334-0</v>
          </cell>
          <cell r="D150" t="str">
            <v>10</v>
          </cell>
          <cell r="E150" t="str">
            <v>渡辺</v>
          </cell>
          <cell r="F150" t="str">
            <v>1334-0</v>
          </cell>
          <cell r="G150" t="str">
            <v>大久保歯車工業労働組合</v>
          </cell>
          <cell r="H150">
            <v>15</v>
          </cell>
          <cell r="I150" t="str">
            <v>○</v>
          </cell>
          <cell r="J150" t="str">
            <v>○</v>
          </cell>
          <cell r="K150" t="str">
            <v>ﾌｫｰﾏｯﾄ</v>
          </cell>
          <cell r="L150" t="str">
            <v>【変動】通常+自家用</v>
          </cell>
          <cell r="M150" t="str">
            <v>ﾌｫｰﾏｯﾄ</v>
          </cell>
          <cell r="N150" t="str">
            <v>【変動】通常+自家用</v>
          </cell>
          <cell r="O150" t="str">
            <v/>
          </cell>
          <cell r="P150" t="str">
            <v/>
          </cell>
          <cell r="Q150" t="str">
            <v/>
          </cell>
          <cell r="R150" t="str">
            <v/>
          </cell>
          <cell r="S150" t="str">
            <v>ﾌｫｰﾏｯﾄ</v>
          </cell>
          <cell r="T150" t="str">
            <v>【変動】通常</v>
          </cell>
          <cell r="U150" t="str">
            <v>ﾌｫｰﾏｯﾄ</v>
          </cell>
          <cell r="V150" t="str">
            <v>【変動】通常</v>
          </cell>
          <cell r="W150" t="str">
            <v>ﾌｫｰﾏｯﾄ</v>
          </cell>
          <cell r="X150" t="str">
            <v>通常</v>
          </cell>
          <cell r="Y150" t="str">
            <v>お客様各位</v>
          </cell>
          <cell r="AA150" t="str">
            <v/>
          </cell>
          <cell r="AB150" t="str">
            <v>大久保歯車工業労働組合</v>
          </cell>
          <cell r="AC150" t="str">
            <v>裏面</v>
          </cell>
          <cell r="AD150" t="str">
            <v>○</v>
          </cell>
          <cell r="AE150" t="str">
            <v>FAX又は郵送にて</v>
          </cell>
          <cell r="AF150" t="str">
            <v>03-3647-3274</v>
          </cell>
          <cell r="AG150" t="str">
            <v>○</v>
          </cell>
          <cell r="AH150" t="str">
            <v>○</v>
          </cell>
          <cell r="AI150" t="str">
            <v>○</v>
          </cell>
          <cell r="AJ150" t="str">
            <v>○</v>
          </cell>
          <cell r="AK150" t="str">
            <v/>
          </cell>
          <cell r="AL150" t="str">
            <v>○</v>
          </cell>
          <cell r="AM150" t="str">
            <v>○</v>
          </cell>
          <cell r="AO150">
            <v>35</v>
          </cell>
          <cell r="AP150">
            <v>20</v>
          </cell>
          <cell r="AQ150">
            <v>990</v>
          </cell>
          <cell r="AR150" t="str">
            <v>しない</v>
          </cell>
          <cell r="AS150">
            <v>6</v>
          </cell>
          <cell r="AT150">
            <v>11</v>
          </cell>
          <cell r="AU150" t="str">
            <v>大久保歯車工業労働組合</v>
          </cell>
          <cell r="AV150" t="str">
            <v>16</v>
          </cell>
          <cell r="AW150" t="str">
            <v/>
          </cell>
          <cell r="AX150" t="str">
            <v/>
          </cell>
        </row>
        <row r="151">
          <cell r="A151" t="str">
            <v>1339</v>
          </cell>
          <cell r="B151" t="str">
            <v>10-1339-0</v>
          </cell>
          <cell r="D151" t="str">
            <v>10</v>
          </cell>
          <cell r="E151" t="str">
            <v>渡辺</v>
          </cell>
          <cell r="F151" t="str">
            <v>1339-0</v>
          </cell>
          <cell r="G151" t="str">
            <v>東海大学湘南校舎</v>
          </cell>
          <cell r="H151">
            <v>23</v>
          </cell>
          <cell r="I151" t="str">
            <v>○</v>
          </cell>
          <cell r="J151" t="str">
            <v>○</v>
          </cell>
          <cell r="K151" t="str">
            <v>ﾌｫｰﾏｯﾄ</v>
          </cell>
          <cell r="L151" t="str">
            <v>【変動】通常+自家用</v>
          </cell>
          <cell r="M151" t="str">
            <v>ﾌｫｰﾏｯﾄ</v>
          </cell>
          <cell r="N151" t="str">
            <v>【変動】通常+自家用</v>
          </cell>
          <cell r="O151" t="str">
            <v/>
          </cell>
          <cell r="P151" t="str">
            <v/>
          </cell>
          <cell r="Q151" t="str">
            <v/>
          </cell>
          <cell r="R151" t="str">
            <v/>
          </cell>
          <cell r="S151" t="str">
            <v>ﾌｫｰﾏｯﾄ</v>
          </cell>
          <cell r="T151" t="str">
            <v>通常★</v>
          </cell>
          <cell r="U151" t="str">
            <v>ﾌｫｰﾏｯﾄ</v>
          </cell>
          <cell r="V151" t="str">
            <v>通常★</v>
          </cell>
          <cell r="W151" t="str">
            <v>ﾌｫｰﾏｯﾄ</v>
          </cell>
          <cell r="X151" t="str">
            <v>通常</v>
          </cell>
          <cell r="Y151" t="str">
            <v>お客様各位</v>
          </cell>
          <cell r="AA151" t="str">
            <v/>
          </cell>
          <cell r="AB151" t="str">
            <v>丸大食品株式会社</v>
          </cell>
          <cell r="AC151" t="str">
            <v>別紙</v>
          </cell>
          <cell r="AD151" t="str">
            <v>○</v>
          </cell>
          <cell r="AE151" t="str">
            <v>FAX又は郵送にて</v>
          </cell>
          <cell r="AF151" t="str">
            <v>03-3647-3274</v>
          </cell>
          <cell r="AG151" t="str">
            <v>○</v>
          </cell>
          <cell r="AH151" t="str">
            <v>○</v>
          </cell>
          <cell r="AI151" t="str">
            <v>○</v>
          </cell>
          <cell r="AJ151" t="str">
            <v>○</v>
          </cell>
          <cell r="AK151" t="str">
            <v>○</v>
          </cell>
          <cell r="AL151" t="str">
            <v>○</v>
          </cell>
          <cell r="AM151" t="str">
            <v>○</v>
          </cell>
          <cell r="AO151">
            <v>30</v>
          </cell>
          <cell r="AP151">
            <v>20</v>
          </cell>
          <cell r="AQ151">
            <v>990</v>
          </cell>
          <cell r="AR151" t="str">
            <v>しない</v>
          </cell>
          <cell r="AS151">
            <v>6</v>
          </cell>
          <cell r="AT151">
            <v>11</v>
          </cell>
          <cell r="AU151" t="str">
            <v>東海大学　湘南</v>
          </cell>
          <cell r="AV151" t="str">
            <v/>
          </cell>
          <cell r="AW151" t="str">
            <v/>
          </cell>
          <cell r="AX151" t="str">
            <v/>
          </cell>
        </row>
        <row r="152">
          <cell r="A152" t="str">
            <v>1359</v>
          </cell>
          <cell r="B152" t="str">
            <v>10-1359-0</v>
          </cell>
          <cell r="D152" t="str">
            <v>10</v>
          </cell>
          <cell r="E152" t="str">
            <v>渡辺</v>
          </cell>
          <cell r="F152" t="str">
            <v>1359-0</v>
          </cell>
          <cell r="G152" t="str">
            <v>日本キャタピラー労働組合</v>
          </cell>
          <cell r="H152">
            <v>3</v>
          </cell>
          <cell r="I152" t="str">
            <v>○</v>
          </cell>
          <cell r="J152" t="str">
            <v>○</v>
          </cell>
          <cell r="K152" t="str">
            <v>ﾌｫｰﾏｯﾄ</v>
          </cell>
          <cell r="L152" t="str">
            <v>【変動】1円切捨</v>
          </cell>
          <cell r="M152" t="str">
            <v>ﾌｫｰﾏｯﾄ</v>
          </cell>
          <cell r="N152" t="str">
            <v>【変動】1円切捨</v>
          </cell>
          <cell r="O152" t="str">
            <v>変更しない</v>
          </cell>
          <cell r="P152" t="str">
            <v>変更しない</v>
          </cell>
          <cell r="Q152" t="str">
            <v>変更しない</v>
          </cell>
          <cell r="R152" t="str">
            <v/>
          </cell>
          <cell r="S152" t="str">
            <v>ﾌｫｰﾏｯﾄ</v>
          </cell>
          <cell r="T152" t="str">
            <v>【変動】1円切捨</v>
          </cell>
          <cell r="U152" t="str">
            <v>ﾌｫｰﾏｯﾄ</v>
          </cell>
          <cell r="V152" t="str">
            <v>【変動】1円切捨</v>
          </cell>
          <cell r="W152" t="str">
            <v>ﾌｫｰﾏｯﾄ</v>
          </cell>
          <cell r="X152" t="str">
            <v>通常</v>
          </cell>
          <cell r="Y152" t="str">
            <v>お客様各位</v>
          </cell>
          <cell r="AA152" t="str">
            <v/>
          </cell>
          <cell r="AB152" t="str">
            <v>日本キャタピラー労働組合</v>
          </cell>
          <cell r="AC152" t="str">
            <v>別紙</v>
          </cell>
          <cell r="AD152" t="str">
            <v>○</v>
          </cell>
          <cell r="AE152" t="str">
            <v>FAX又は郵送にて</v>
          </cell>
          <cell r="AF152" t="str">
            <v>03-3647-3274</v>
          </cell>
          <cell r="AG152" t="str">
            <v>○</v>
          </cell>
          <cell r="AH152" t="str">
            <v>○</v>
          </cell>
          <cell r="AI152" t="str">
            <v>○</v>
          </cell>
          <cell r="AJ152" t="str">
            <v>○</v>
          </cell>
          <cell r="AK152" t="str">
            <v>○</v>
          </cell>
          <cell r="AL152" t="str">
            <v>○</v>
          </cell>
          <cell r="AM152" t="str">
            <v>○</v>
          </cell>
          <cell r="AO152">
            <v>33.332999999999998</v>
          </cell>
          <cell r="AP152">
            <v>20</v>
          </cell>
          <cell r="AQ152">
            <v>990</v>
          </cell>
          <cell r="AR152" t="str">
            <v>しない</v>
          </cell>
          <cell r="AS152">
            <v>6</v>
          </cell>
          <cell r="AT152">
            <v>11</v>
          </cell>
          <cell r="AU152" t="str">
            <v>日本キャタピラー労働組合</v>
          </cell>
          <cell r="AV152" t="str">
            <v>10</v>
          </cell>
          <cell r="AW152" t="str">
            <v/>
          </cell>
          <cell r="AX152" t="str">
            <v/>
          </cell>
        </row>
        <row r="153">
          <cell r="A153" t="str">
            <v>1366</v>
          </cell>
          <cell r="B153" t="str">
            <v>10-1366-0</v>
          </cell>
          <cell r="D153" t="str">
            <v>10</v>
          </cell>
          <cell r="E153" t="str">
            <v>渡辺</v>
          </cell>
          <cell r="F153" t="str">
            <v>1366-0</v>
          </cell>
          <cell r="G153" t="str">
            <v>戸田建設㈱</v>
          </cell>
          <cell r="H153">
            <v>1</v>
          </cell>
          <cell r="I153" t="str">
            <v>○</v>
          </cell>
          <cell r="J153" t="str">
            <v>○</v>
          </cell>
          <cell r="K153" t="str">
            <v>ﾌｫｰﾏｯﾄ</v>
          </cell>
          <cell r="L153" t="str">
            <v>【変動】通常+自家用</v>
          </cell>
          <cell r="M153" t="str">
            <v>ﾌｫｰﾏｯﾄ</v>
          </cell>
          <cell r="N153" t="str">
            <v>【変動】通常+自家用</v>
          </cell>
          <cell r="O153" t="str">
            <v>変更しない</v>
          </cell>
          <cell r="P153" t="str">
            <v>変更しない</v>
          </cell>
          <cell r="Q153" t="str">
            <v>変更しない</v>
          </cell>
          <cell r="R153" t="str">
            <v/>
          </cell>
          <cell r="S153" t="str">
            <v>ﾌｫｰﾏｯﾄ</v>
          </cell>
          <cell r="T153" t="str">
            <v>【変動】通常</v>
          </cell>
          <cell r="U153" t="str">
            <v>ﾌｫｰﾏｯﾄ</v>
          </cell>
          <cell r="V153" t="str">
            <v>【変動】通常</v>
          </cell>
          <cell r="W153" t="str">
            <v>ﾌｫｰﾏｯﾄ</v>
          </cell>
          <cell r="X153" t="str">
            <v>通常</v>
          </cell>
          <cell r="Y153" t="str">
            <v>お客様各位</v>
          </cell>
          <cell r="AA153" t="str">
            <v/>
          </cell>
          <cell r="AB153" t="str">
            <v>丸大食品株式会社</v>
          </cell>
          <cell r="AC153" t="str">
            <v>裏面</v>
          </cell>
          <cell r="AD153" t="str">
            <v>○</v>
          </cell>
          <cell r="AE153" t="str">
            <v>FAXで</v>
          </cell>
          <cell r="AF153" t="str">
            <v>03-3647-3274</v>
          </cell>
          <cell r="AG153" t="str">
            <v>○</v>
          </cell>
          <cell r="AH153" t="str">
            <v>○</v>
          </cell>
          <cell r="AI153" t="str">
            <v>○</v>
          </cell>
          <cell r="AJ153" t="str">
            <v>○</v>
          </cell>
          <cell r="AK153" t="str">
            <v>○</v>
          </cell>
          <cell r="AL153" t="str">
            <v>○</v>
          </cell>
          <cell r="AM153" t="str">
            <v>○</v>
          </cell>
          <cell r="AO153">
            <v>33.332999999999998</v>
          </cell>
          <cell r="AP153">
            <v>20</v>
          </cell>
          <cell r="AQ153">
            <v>990</v>
          </cell>
          <cell r="AR153" t="str">
            <v>しない</v>
          </cell>
          <cell r="AS153">
            <v>6</v>
          </cell>
          <cell r="AT153">
            <v>11</v>
          </cell>
          <cell r="AU153" t="str">
            <v>戸田建設（株）</v>
          </cell>
          <cell r="AV153" t="str">
            <v/>
          </cell>
          <cell r="AW153" t="str">
            <v/>
          </cell>
          <cell r="AX153" t="str">
            <v/>
          </cell>
        </row>
        <row r="154">
          <cell r="A154" t="str">
            <v>1372</v>
          </cell>
          <cell r="B154" t="str">
            <v>10-1372-0</v>
          </cell>
          <cell r="D154" t="str">
            <v>10</v>
          </cell>
          <cell r="E154" t="str">
            <v>渡辺</v>
          </cell>
          <cell r="F154" t="str">
            <v>1372-0</v>
          </cell>
          <cell r="G154" t="str">
            <v>湘南工場</v>
          </cell>
          <cell r="H154">
            <v>38</v>
          </cell>
          <cell r="I154" t="str">
            <v>○</v>
          </cell>
          <cell r="J154" t="str">
            <v>○</v>
          </cell>
          <cell r="K154" t="str">
            <v>ﾌｫｰﾏｯﾄ</v>
          </cell>
          <cell r="L154" t="str">
            <v>【変動】通常</v>
          </cell>
          <cell r="M154" t="str">
            <v>ﾌｫｰﾏｯﾄ</v>
          </cell>
          <cell r="N154" t="str">
            <v>【変動】通常</v>
          </cell>
          <cell r="O154" t="str">
            <v>変更する</v>
          </cell>
          <cell r="P154" t="str">
            <v>変更しない</v>
          </cell>
          <cell r="Q154" t="str">
            <v>変更しない</v>
          </cell>
          <cell r="R154" t="str">
            <v/>
          </cell>
          <cell r="S154" t="str">
            <v>ﾌｫｰﾏｯﾄ</v>
          </cell>
          <cell r="T154" t="str">
            <v>【変動】通常FAXなし</v>
          </cell>
          <cell r="U154" t="str">
            <v>ﾌｫｰﾏｯﾄ</v>
          </cell>
          <cell r="V154" t="str">
            <v>【変動】通常FAXなし</v>
          </cell>
          <cell r="W154" t="str">
            <v>ﾌｫｰﾏｯﾄ</v>
          </cell>
          <cell r="X154" t="str">
            <v>FAXなし</v>
          </cell>
          <cell r="Y154" t="str">
            <v>お客様各位</v>
          </cell>
          <cell r="AA154" t="str">
            <v/>
          </cell>
          <cell r="AB154" t="str">
            <v>丸大食品株式会社</v>
          </cell>
          <cell r="AC154" t="str">
            <v>裏面</v>
          </cell>
          <cell r="AD154" t="str">
            <v>事務所</v>
          </cell>
          <cell r="AE154" t="str">
            <v/>
          </cell>
          <cell r="AF154" t="str">
            <v/>
          </cell>
          <cell r="AG154" t="str">
            <v>○</v>
          </cell>
          <cell r="AH154" t="str">
            <v>○</v>
          </cell>
          <cell r="AI154" t="str">
            <v>○</v>
          </cell>
          <cell r="AJ154" t="str">
            <v>○</v>
          </cell>
          <cell r="AK154" t="str">
            <v>○</v>
          </cell>
          <cell r="AL154" t="str">
            <v>○</v>
          </cell>
          <cell r="AM154" t="str">
            <v>○</v>
          </cell>
          <cell r="AO154">
            <v>33.332999999999998</v>
          </cell>
          <cell r="AP154">
            <v>20</v>
          </cell>
          <cell r="AQ154">
            <v>990</v>
          </cell>
          <cell r="AR154" t="str">
            <v>しない</v>
          </cell>
          <cell r="AS154">
            <v>6</v>
          </cell>
          <cell r="AT154">
            <v>11</v>
          </cell>
          <cell r="AU154" t="str">
            <v>湘南工場</v>
          </cell>
          <cell r="AV154" t="str">
            <v/>
          </cell>
          <cell r="AW154" t="str">
            <v/>
          </cell>
          <cell r="AX154" t="str">
            <v/>
          </cell>
        </row>
        <row r="155">
          <cell r="A155" t="str">
            <v>1375</v>
          </cell>
          <cell r="B155" t="str">
            <v>10-1375-0</v>
          </cell>
          <cell r="D155" t="str">
            <v>10</v>
          </cell>
          <cell r="E155" t="str">
            <v>渡辺</v>
          </cell>
          <cell r="F155" t="str">
            <v>1375-0</v>
          </cell>
          <cell r="G155" t="str">
            <v>川崎市勤労者　福祉共済</v>
          </cell>
          <cell r="H155">
            <v>63</v>
          </cell>
          <cell r="I155" t="str">
            <v>○</v>
          </cell>
          <cell r="J155" t="str">
            <v>○</v>
          </cell>
          <cell r="K155" t="str">
            <v>ﾌｫｰﾏｯﾄ</v>
          </cell>
          <cell r="L155" t="str">
            <v>通常+自家用★</v>
          </cell>
          <cell r="M155" t="str">
            <v>ﾌｫｰﾏｯﾄ</v>
          </cell>
          <cell r="N155" t="str">
            <v>通常+自家用★</v>
          </cell>
          <cell r="O155" t="str">
            <v>変更しない</v>
          </cell>
          <cell r="P155" t="str">
            <v>変更しない</v>
          </cell>
          <cell r="Q155" t="str">
            <v>変更しない</v>
          </cell>
          <cell r="R155" t="str">
            <v>×</v>
          </cell>
          <cell r="S155" t="str">
            <v>ﾌｫｰﾏｯﾄ</v>
          </cell>
          <cell r="T155" t="str">
            <v>通常★</v>
          </cell>
          <cell r="U155" t="str">
            <v>ﾌｫｰﾏｯﾄ</v>
          </cell>
          <cell r="V155" t="str">
            <v>通常★</v>
          </cell>
          <cell r="W155" t="str">
            <v>ﾌｫｰﾏｯﾄ</v>
          </cell>
          <cell r="X155" t="str">
            <v>通常</v>
          </cell>
          <cell r="Y155" t="str">
            <v>お客様各位</v>
          </cell>
          <cell r="AA155" t="str">
            <v/>
          </cell>
          <cell r="AB155" t="str">
            <v>川崎市勤労者福祉共済</v>
          </cell>
          <cell r="AC155" t="str">
            <v/>
          </cell>
          <cell r="AD155" t="str">
            <v>○</v>
          </cell>
          <cell r="AE155" t="str">
            <v>FAXで</v>
          </cell>
          <cell r="AF155" t="str">
            <v>○</v>
          </cell>
          <cell r="AG155" t="str">
            <v>○</v>
          </cell>
          <cell r="AH155" t="str">
            <v>○</v>
          </cell>
          <cell r="AI155" t="str">
            <v>○</v>
          </cell>
          <cell r="AJ155" t="str">
            <v>○</v>
          </cell>
          <cell r="AK155" t="str">
            <v>○</v>
          </cell>
          <cell r="AL155" t="str">
            <v>○</v>
          </cell>
          <cell r="AM155" t="str">
            <v>○</v>
          </cell>
          <cell r="AO155">
            <v>30</v>
          </cell>
          <cell r="AP155">
            <v>20</v>
          </cell>
          <cell r="AQ155">
            <v>990</v>
          </cell>
          <cell r="AR155" t="str">
            <v>しない</v>
          </cell>
          <cell r="AS155">
            <v>6</v>
          </cell>
          <cell r="AT155">
            <v>11</v>
          </cell>
          <cell r="AU155" t="str">
            <v>川崎市勤労者福祉共済</v>
          </cell>
          <cell r="AV155" t="str">
            <v/>
          </cell>
          <cell r="AW155" t="str">
            <v/>
          </cell>
          <cell r="AX155" t="str">
            <v/>
          </cell>
        </row>
        <row r="156">
          <cell r="A156" t="str">
            <v>1378</v>
          </cell>
          <cell r="B156" t="str">
            <v>10-1378-0</v>
          </cell>
          <cell r="D156" t="str">
            <v>10</v>
          </cell>
          <cell r="E156" t="str">
            <v>渡辺</v>
          </cell>
          <cell r="F156" t="str">
            <v>1378-0</v>
          </cell>
          <cell r="G156" t="str">
            <v>三浦半島中小企業勤労者福祉サービスセンター</v>
          </cell>
          <cell r="H156">
            <v>1</v>
          </cell>
          <cell r="I156" t="str">
            <v>○</v>
          </cell>
          <cell r="J156" t="str">
            <v>○</v>
          </cell>
          <cell r="K156" t="str">
            <v>ﾌｫｰﾏｯﾄ</v>
          </cell>
          <cell r="L156" t="str">
            <v>企業名なし(990)</v>
          </cell>
          <cell r="M156" t="str">
            <v>ﾌｫｰﾏｯﾄ</v>
          </cell>
          <cell r="N156" t="str">
            <v>企業名なし(990)</v>
          </cell>
          <cell r="O156" t="str">
            <v/>
          </cell>
          <cell r="P156" t="str">
            <v/>
          </cell>
          <cell r="Q156" t="str">
            <v/>
          </cell>
          <cell r="R156" t="str">
            <v/>
          </cell>
          <cell r="S156" t="str">
            <v>ﾌｫｰﾏｯﾄ</v>
          </cell>
          <cell r="T156" t="str">
            <v>通常★</v>
          </cell>
          <cell r="U156" t="str">
            <v>ﾌｫｰﾏｯﾄ</v>
          </cell>
          <cell r="V156" t="str">
            <v>通常★</v>
          </cell>
          <cell r="W156" t="str">
            <v>ﾌｫｰﾏｯﾄ</v>
          </cell>
          <cell r="X156" t="str">
            <v>通常</v>
          </cell>
          <cell r="Y156" t="str">
            <v>お客様各位</v>
          </cell>
          <cell r="AA156" t="str">
            <v/>
          </cell>
          <cell r="AB156" t="str">
            <v>丸大食品株式会社</v>
          </cell>
          <cell r="AC156" t="str">
            <v>別紙</v>
          </cell>
          <cell r="AD156" t="str">
            <v>○</v>
          </cell>
          <cell r="AE156" t="str">
            <v>FAX又は郵送にて</v>
          </cell>
          <cell r="AF156" t="str">
            <v>03-3647-3274</v>
          </cell>
          <cell r="AG156" t="str">
            <v>○</v>
          </cell>
          <cell r="AH156" t="str">
            <v>○</v>
          </cell>
          <cell r="AI156" t="str">
            <v>○</v>
          </cell>
          <cell r="AJ156" t="str">
            <v>○</v>
          </cell>
          <cell r="AK156" t="str">
            <v>○</v>
          </cell>
          <cell r="AL156" t="str">
            <v>○</v>
          </cell>
          <cell r="AM156" t="str">
            <v>○</v>
          </cell>
          <cell r="AO156">
            <v>30</v>
          </cell>
          <cell r="AP156">
            <v>20</v>
          </cell>
          <cell r="AQ156">
            <v>990</v>
          </cell>
          <cell r="AR156" t="str">
            <v>しない</v>
          </cell>
          <cell r="AS156">
            <v>6</v>
          </cell>
          <cell r="AT156">
            <v>11</v>
          </cell>
          <cell r="AU156" t="str">
            <v>三浦半島中小企業　　勤労者福祉サービス　センター</v>
          </cell>
          <cell r="AV156" t="str">
            <v>12</v>
          </cell>
          <cell r="AW156" t="str">
            <v/>
          </cell>
          <cell r="AX156" t="str">
            <v/>
          </cell>
        </row>
        <row r="157">
          <cell r="A157" t="str">
            <v>1448</v>
          </cell>
          <cell r="B157" t="str">
            <v>10-1448-0</v>
          </cell>
          <cell r="D157" t="str">
            <v>10</v>
          </cell>
          <cell r="E157" t="str">
            <v>渡辺</v>
          </cell>
          <cell r="F157" t="str">
            <v>1448-0</v>
          </cell>
          <cell r="G157" t="str">
            <v>Ｎ＆Ｆテクノ　サービス株式会社</v>
          </cell>
          <cell r="H157">
            <v>2</v>
          </cell>
          <cell r="I157" t="str">
            <v>○</v>
          </cell>
          <cell r="J157" t="str">
            <v>○</v>
          </cell>
          <cell r="K157" t="str">
            <v>ﾌｫｰﾏｯﾄ</v>
          </cell>
          <cell r="L157" t="str">
            <v>通常+自家用★</v>
          </cell>
          <cell r="M157" t="str">
            <v>ﾌｫｰﾏｯﾄ</v>
          </cell>
          <cell r="N157" t="str">
            <v>通常+自家用★</v>
          </cell>
          <cell r="O157" t="str">
            <v>変更しない</v>
          </cell>
          <cell r="P157" t="str">
            <v>変更しない</v>
          </cell>
          <cell r="Q157" t="str">
            <v>変更しない</v>
          </cell>
          <cell r="R157" t="str">
            <v>◎</v>
          </cell>
          <cell r="S157" t="str">
            <v>ﾌｫｰﾏｯﾄ</v>
          </cell>
          <cell r="T157" t="str">
            <v>通常★</v>
          </cell>
          <cell r="U157" t="str">
            <v>ﾌｫｰﾏｯﾄ</v>
          </cell>
          <cell r="V157" t="str">
            <v>通常★</v>
          </cell>
          <cell r="W157" t="str">
            <v>ﾌｫｰﾏｯﾄ</v>
          </cell>
          <cell r="X157" t="str">
            <v>通常</v>
          </cell>
          <cell r="Y157" t="str">
            <v>お客様各位</v>
          </cell>
          <cell r="AA157" t="str">
            <v/>
          </cell>
          <cell r="AB157" t="str">
            <v>丸大食品株式会社</v>
          </cell>
          <cell r="AC157" t="str">
            <v>裏面</v>
          </cell>
          <cell r="AD157" t="str">
            <v>○</v>
          </cell>
          <cell r="AE157" t="str">
            <v>FAX（郵送も可）にて</v>
          </cell>
          <cell r="AF157" t="str">
            <v>○</v>
          </cell>
          <cell r="AG157" t="str">
            <v>○</v>
          </cell>
          <cell r="AH157" t="str">
            <v>○</v>
          </cell>
          <cell r="AI157" t="str">
            <v>○</v>
          </cell>
          <cell r="AJ157" t="str">
            <v>○</v>
          </cell>
          <cell r="AK157" t="str">
            <v>○</v>
          </cell>
          <cell r="AL157" t="str">
            <v>○</v>
          </cell>
          <cell r="AM157" t="str">
            <v>○</v>
          </cell>
          <cell r="AO157">
            <v>30</v>
          </cell>
          <cell r="AP157">
            <v>20</v>
          </cell>
          <cell r="AQ157">
            <v>990</v>
          </cell>
          <cell r="AR157" t="str">
            <v>しない</v>
          </cell>
          <cell r="AS157">
            <v>6</v>
          </cell>
          <cell r="AT157">
            <v>11</v>
          </cell>
          <cell r="AU157" t="str">
            <v>Ｎ＆Ｆテクノサービス社員会</v>
          </cell>
          <cell r="AV157" t="str">
            <v>18</v>
          </cell>
          <cell r="AW157" t="str">
            <v/>
          </cell>
          <cell r="AX157" t="str">
            <v/>
          </cell>
        </row>
        <row r="158">
          <cell r="A158" t="str">
            <v>1449</v>
          </cell>
          <cell r="B158" t="str">
            <v>10-1449-0</v>
          </cell>
          <cell r="D158" t="str">
            <v>10</v>
          </cell>
          <cell r="E158" t="str">
            <v>渡辺</v>
          </cell>
          <cell r="F158" t="str">
            <v>1449-0</v>
          </cell>
          <cell r="G158" t="str">
            <v>富士フィルムイメージングプロテック社員会</v>
          </cell>
          <cell r="H158">
            <v>15</v>
          </cell>
          <cell r="I158" t="str">
            <v>○</v>
          </cell>
          <cell r="J158" t="str">
            <v>○</v>
          </cell>
          <cell r="K158" t="str">
            <v>ﾌｫｰﾏｯﾄ</v>
          </cell>
          <cell r="L158" t="str">
            <v>通常+自家用★</v>
          </cell>
          <cell r="M158" t="str">
            <v>ﾌｫｰﾏｯﾄ</v>
          </cell>
          <cell r="N158" t="str">
            <v>通常+自家用★</v>
          </cell>
          <cell r="O158" t="str">
            <v>変更しない</v>
          </cell>
          <cell r="P158" t="str">
            <v>変更しない</v>
          </cell>
          <cell r="Q158" t="str">
            <v>変更しない</v>
          </cell>
          <cell r="R158" t="str">
            <v>◎</v>
          </cell>
          <cell r="S158" t="str">
            <v>ﾌｫｰﾏｯﾄ</v>
          </cell>
          <cell r="T158" t="str">
            <v>通常★</v>
          </cell>
          <cell r="U158" t="str">
            <v>ﾌｫｰﾏｯﾄ</v>
          </cell>
          <cell r="V158" t="str">
            <v>通常★</v>
          </cell>
          <cell r="W158" t="str">
            <v>ﾌｫｰﾏｯﾄ</v>
          </cell>
          <cell r="X158" t="str">
            <v>通常</v>
          </cell>
          <cell r="Y158" t="str">
            <v>お客様各位</v>
          </cell>
          <cell r="AB158" t="str">
            <v>丸大食品株式会社</v>
          </cell>
          <cell r="AC158" t="str">
            <v>裏面</v>
          </cell>
          <cell r="AD158" t="str">
            <v>○</v>
          </cell>
          <cell r="AE158" t="str">
            <v>FAX（郵送も可）にて</v>
          </cell>
          <cell r="AF158" t="str">
            <v>○</v>
          </cell>
          <cell r="AG158" t="str">
            <v>○</v>
          </cell>
          <cell r="AH158" t="str">
            <v>○</v>
          </cell>
          <cell r="AI158" t="str">
            <v>○</v>
          </cell>
          <cell r="AJ158" t="str">
            <v>○</v>
          </cell>
          <cell r="AK158" t="str">
            <v>○</v>
          </cell>
          <cell r="AL158" t="str">
            <v>○</v>
          </cell>
          <cell r="AM158" t="str">
            <v>○</v>
          </cell>
          <cell r="AO158">
            <v>30</v>
          </cell>
          <cell r="AP158">
            <v>20</v>
          </cell>
          <cell r="AQ158">
            <v>990</v>
          </cell>
          <cell r="AR158" t="str">
            <v>しない</v>
          </cell>
          <cell r="AS158">
            <v>6</v>
          </cell>
          <cell r="AT158">
            <v>11</v>
          </cell>
          <cell r="AU158" t="str">
            <v>富士フィルムイメージングプロテック</v>
          </cell>
          <cell r="AV158" t="str">
            <v>14</v>
          </cell>
          <cell r="AW158" t="str">
            <v/>
          </cell>
          <cell r="AX158" t="str">
            <v/>
          </cell>
        </row>
        <row r="159">
          <cell r="A159" t="str">
            <v>1451</v>
          </cell>
          <cell r="B159" t="str">
            <v>10-1451-0</v>
          </cell>
          <cell r="D159" t="str">
            <v>10</v>
          </cell>
          <cell r="E159" t="str">
            <v>渡辺</v>
          </cell>
          <cell r="F159" t="str">
            <v>1451-0</v>
          </cell>
          <cell r="G159" t="str">
            <v>小金井警察署</v>
          </cell>
          <cell r="H159">
            <v>4</v>
          </cell>
          <cell r="I159" t="str">
            <v>○</v>
          </cell>
          <cell r="J159" t="str">
            <v>○</v>
          </cell>
          <cell r="K159" t="str">
            <v>ﾌｫｰﾏｯﾄ</v>
          </cell>
          <cell r="L159" t="str">
            <v>通常+自家用★</v>
          </cell>
          <cell r="M159" t="str">
            <v>ﾌｫｰﾏｯﾄ</v>
          </cell>
          <cell r="N159" t="str">
            <v>通常+自家用★</v>
          </cell>
          <cell r="O159" t="str">
            <v>変更しない</v>
          </cell>
          <cell r="P159" t="str">
            <v>変更しない</v>
          </cell>
          <cell r="Q159" t="str">
            <v>変更しない</v>
          </cell>
          <cell r="R159" t="str">
            <v>×</v>
          </cell>
          <cell r="S159" t="str">
            <v>必要なし</v>
          </cell>
          <cell r="U159" t="str">
            <v>必要なし</v>
          </cell>
          <cell r="W159" t="str">
            <v>必要なし</v>
          </cell>
          <cell r="Y159" t="str">
            <v>お客様各位</v>
          </cell>
          <cell r="AA159" t="str">
            <v/>
          </cell>
          <cell r="AB159" t="str">
            <v>丸大食品株式会社</v>
          </cell>
          <cell r="AC159" t="str">
            <v>裏面</v>
          </cell>
          <cell r="AD159" t="str">
            <v>○</v>
          </cell>
          <cell r="AE159" t="str">
            <v>FAXにて</v>
          </cell>
          <cell r="AF159" t="str">
            <v/>
          </cell>
          <cell r="AG159" t="str">
            <v>○</v>
          </cell>
          <cell r="AH159" t="str">
            <v>○</v>
          </cell>
          <cell r="AI159" t="str">
            <v>○</v>
          </cell>
          <cell r="AJ159" t="str">
            <v>○</v>
          </cell>
          <cell r="AK159" t="str">
            <v>○</v>
          </cell>
          <cell r="AL159" t="str">
            <v>○</v>
          </cell>
          <cell r="AM159" t="str">
            <v>○</v>
          </cell>
          <cell r="AO159">
            <v>30</v>
          </cell>
          <cell r="AP159">
            <v>20</v>
          </cell>
          <cell r="AQ159">
            <v>990</v>
          </cell>
          <cell r="AR159" t="str">
            <v>しない</v>
          </cell>
          <cell r="AS159">
            <v>5</v>
          </cell>
          <cell r="AT159">
            <v>11</v>
          </cell>
          <cell r="AU159" t="str">
            <v>小金井警察署</v>
          </cell>
          <cell r="AV159" t="str">
            <v/>
          </cell>
          <cell r="AW159" t="str">
            <v/>
          </cell>
          <cell r="AX159" t="str">
            <v/>
          </cell>
        </row>
        <row r="160">
          <cell r="A160" t="str">
            <v>1454</v>
          </cell>
          <cell r="B160" t="str">
            <v>10-1454-0</v>
          </cell>
          <cell r="D160" t="str">
            <v>10</v>
          </cell>
          <cell r="E160" t="str">
            <v>渡辺</v>
          </cell>
          <cell r="F160" t="str">
            <v>1454-0</v>
          </cell>
          <cell r="G160" t="str">
            <v>東京病院（組合）</v>
          </cell>
          <cell r="H160">
            <v>1</v>
          </cell>
          <cell r="I160" t="str">
            <v>○</v>
          </cell>
          <cell r="J160" t="str">
            <v>○</v>
          </cell>
          <cell r="K160" t="str">
            <v>ﾌｫｰﾏｯﾄ</v>
          </cell>
          <cell r="L160" t="str">
            <v>企業名なし(990)</v>
          </cell>
          <cell r="M160" t="str">
            <v>ﾌｫｰﾏｯﾄ</v>
          </cell>
          <cell r="N160" t="str">
            <v>企業名なし(990)</v>
          </cell>
          <cell r="O160" t="str">
            <v>変更しない</v>
          </cell>
          <cell r="P160" t="str">
            <v>変更しない</v>
          </cell>
          <cell r="Q160" t="str">
            <v>変更しない</v>
          </cell>
          <cell r="R160" t="str">
            <v>◎</v>
          </cell>
          <cell r="S160" t="str">
            <v>ﾌｫｰﾏｯﾄ</v>
          </cell>
          <cell r="T160" t="str">
            <v>通常★</v>
          </cell>
          <cell r="U160" t="str">
            <v>ﾌｫｰﾏｯﾄ</v>
          </cell>
          <cell r="V160" t="str">
            <v>通常★</v>
          </cell>
          <cell r="W160" t="str">
            <v>ﾌｫｰﾏｯﾄ</v>
          </cell>
          <cell r="X160" t="str">
            <v>通常</v>
          </cell>
          <cell r="Y160" t="str">
            <v>お客様各位</v>
          </cell>
          <cell r="Z160" t="str">
            <v/>
          </cell>
          <cell r="AA160" t="str">
            <v/>
          </cell>
          <cell r="AB160" t="str">
            <v>丸大食品株式会社</v>
          </cell>
          <cell r="AC160" t="str">
            <v>裏面</v>
          </cell>
          <cell r="AD160" t="str">
            <v>○</v>
          </cell>
          <cell r="AE160" t="str">
            <v>FAX（郵送も可）にて</v>
          </cell>
          <cell r="AF160" t="str">
            <v>○</v>
          </cell>
          <cell r="AG160" t="str">
            <v>○</v>
          </cell>
          <cell r="AH160" t="str">
            <v>○</v>
          </cell>
          <cell r="AI160" t="str">
            <v>○</v>
          </cell>
          <cell r="AJ160" t="str">
            <v>○</v>
          </cell>
          <cell r="AK160" t="str">
            <v>○</v>
          </cell>
          <cell r="AL160" t="str">
            <v>○</v>
          </cell>
          <cell r="AM160" t="str">
            <v>○</v>
          </cell>
          <cell r="AO160">
            <v>30</v>
          </cell>
          <cell r="AP160">
            <v>20</v>
          </cell>
          <cell r="AQ160">
            <v>990</v>
          </cell>
          <cell r="AR160" t="str">
            <v>しない</v>
          </cell>
          <cell r="AS160">
            <v>6</v>
          </cell>
          <cell r="AT160">
            <v>11</v>
          </cell>
          <cell r="AU160" t="str">
            <v>全医労東京病院支部</v>
          </cell>
          <cell r="AV160" t="str">
            <v>18</v>
          </cell>
          <cell r="AW160" t="str">
            <v/>
          </cell>
          <cell r="AX160" t="str">
            <v/>
          </cell>
        </row>
        <row r="161">
          <cell r="A161" t="str">
            <v>1455-3</v>
          </cell>
          <cell r="B161" t="str">
            <v>10-1455-3</v>
          </cell>
          <cell r="D161" t="str">
            <v>10</v>
          </cell>
          <cell r="E161" t="str">
            <v>渡辺</v>
          </cell>
          <cell r="F161" t="str">
            <v>1455-3</v>
          </cell>
          <cell r="G161" t="str">
            <v>テルウェル東日本株式会社神奈川支店（個人）</v>
          </cell>
          <cell r="H161">
            <v>9</v>
          </cell>
          <cell r="I161" t="str">
            <v>○</v>
          </cell>
          <cell r="J161" t="str">
            <v>○</v>
          </cell>
          <cell r="K161" t="str">
            <v>ﾌｫｰﾏｯﾄ</v>
          </cell>
          <cell r="L161" t="str">
            <v>【変動】通常+自家用</v>
          </cell>
          <cell r="M161" t="str">
            <v>ﾌｫｰﾏｯﾄ</v>
          </cell>
          <cell r="N161" t="str">
            <v>【変動】通常+自家用</v>
          </cell>
          <cell r="O161" t="str">
            <v>変更しない</v>
          </cell>
          <cell r="P161" t="str">
            <v>変更しない</v>
          </cell>
          <cell r="Q161" t="str">
            <v>変更しない</v>
          </cell>
          <cell r="R161" t="str">
            <v>×</v>
          </cell>
          <cell r="S161" t="str">
            <v>必要なし</v>
          </cell>
          <cell r="U161" t="str">
            <v>必要なし</v>
          </cell>
          <cell r="W161" t="str">
            <v>必要なし</v>
          </cell>
          <cell r="Y161" t="str">
            <v>お客様各位</v>
          </cell>
          <cell r="AB161" t="str">
            <v>丸大食品株式会社</v>
          </cell>
          <cell r="AC161" t="str">
            <v>裏面</v>
          </cell>
          <cell r="AD161" t="str">
            <v>○</v>
          </cell>
          <cell r="AF161" t="str">
            <v>○</v>
          </cell>
          <cell r="AG161" t="str">
            <v>○</v>
          </cell>
          <cell r="AH161" t="str">
            <v>○</v>
          </cell>
          <cell r="AI161" t="str">
            <v>○</v>
          </cell>
          <cell r="AJ161" t="str">
            <v>○</v>
          </cell>
          <cell r="AK161" t="str">
            <v>○</v>
          </cell>
          <cell r="AL161" t="str">
            <v>○</v>
          </cell>
          <cell r="AM161" t="str">
            <v>○</v>
          </cell>
          <cell r="AO161">
            <v>33.332999999999998</v>
          </cell>
          <cell r="AP161">
            <v>20</v>
          </cell>
          <cell r="AQ161">
            <v>990</v>
          </cell>
          <cell r="AR161" t="str">
            <v>しない</v>
          </cell>
        </row>
        <row r="162">
          <cell r="A162" t="str">
            <v>1462</v>
          </cell>
          <cell r="B162" t="str">
            <v>10-1462-0</v>
          </cell>
          <cell r="D162" t="str">
            <v>10</v>
          </cell>
          <cell r="E162" t="str">
            <v>渡辺</v>
          </cell>
          <cell r="F162" t="str">
            <v>1462-0</v>
          </cell>
          <cell r="G162" t="str">
            <v>伊勢原市職員組合</v>
          </cell>
          <cell r="H162">
            <v>5</v>
          </cell>
          <cell r="I162" t="str">
            <v>○</v>
          </cell>
          <cell r="J162" t="str">
            <v>○</v>
          </cell>
          <cell r="K162" t="str">
            <v>ﾌｫｰﾏｯﾄ</v>
          </cell>
          <cell r="L162" t="str">
            <v>【変動】通常+自家用</v>
          </cell>
          <cell r="M162" t="str">
            <v>ﾌｫｰﾏｯﾄ</v>
          </cell>
          <cell r="N162" t="str">
            <v>【変動】通常+自家用</v>
          </cell>
          <cell r="O162" t="str">
            <v>変更しない</v>
          </cell>
          <cell r="P162" t="str">
            <v>変更しない</v>
          </cell>
          <cell r="Q162" t="str">
            <v>変更しない</v>
          </cell>
          <cell r="R162" t="str">
            <v>◎</v>
          </cell>
          <cell r="S162" t="str">
            <v>ﾌｫｰﾏｯﾄ</v>
          </cell>
          <cell r="T162" t="str">
            <v>【変動】通常+自家用</v>
          </cell>
          <cell r="U162" t="str">
            <v>ﾌｫｰﾏｯﾄ</v>
          </cell>
          <cell r="V162" t="str">
            <v>【変動】通常+自家用</v>
          </cell>
          <cell r="W162" t="str">
            <v>ﾌｫｰﾏｯﾄ</v>
          </cell>
          <cell r="X162" t="str">
            <v>通常</v>
          </cell>
          <cell r="Y162" t="str">
            <v>お客様各位</v>
          </cell>
          <cell r="AA162" t="str">
            <v/>
          </cell>
          <cell r="AB162" t="str">
            <v>丸大食品株式会社</v>
          </cell>
          <cell r="AC162" t="str">
            <v>裏面</v>
          </cell>
          <cell r="AD162" t="str">
            <v>○</v>
          </cell>
          <cell r="AE162" t="str">
            <v>FAX（郵送も可）にて</v>
          </cell>
          <cell r="AF162" t="str">
            <v>○</v>
          </cell>
          <cell r="AG162" t="str">
            <v>○</v>
          </cell>
          <cell r="AH162" t="str">
            <v>○</v>
          </cell>
          <cell r="AI162" t="str">
            <v>○</v>
          </cell>
          <cell r="AJ162" t="str">
            <v>○</v>
          </cell>
          <cell r="AK162" t="str">
            <v>○</v>
          </cell>
          <cell r="AL162" t="str">
            <v>○</v>
          </cell>
          <cell r="AM162" t="str">
            <v>○</v>
          </cell>
          <cell r="AO162">
            <v>35</v>
          </cell>
          <cell r="AP162">
            <v>20</v>
          </cell>
          <cell r="AQ162">
            <v>990</v>
          </cell>
          <cell r="AR162" t="str">
            <v>しない</v>
          </cell>
          <cell r="AS162">
            <v>6</v>
          </cell>
          <cell r="AT162">
            <v>11</v>
          </cell>
          <cell r="AU162" t="str">
            <v>伊勢原市職員組合</v>
          </cell>
          <cell r="AV162" t="str">
            <v/>
          </cell>
          <cell r="AW162" t="str">
            <v/>
          </cell>
          <cell r="AX162" t="str">
            <v/>
          </cell>
        </row>
        <row r="163">
          <cell r="A163" t="str">
            <v>1463</v>
          </cell>
          <cell r="B163" t="str">
            <v>10-1463-0</v>
          </cell>
          <cell r="D163" t="str">
            <v>10</v>
          </cell>
          <cell r="E163" t="str">
            <v>渡辺</v>
          </cell>
          <cell r="F163" t="str">
            <v>1463-0</v>
          </cell>
          <cell r="G163" t="str">
            <v>伊勢原市職員組合退職者会</v>
          </cell>
          <cell r="H163">
            <v>1</v>
          </cell>
          <cell r="I163" t="str">
            <v>○</v>
          </cell>
          <cell r="J163" t="str">
            <v>○</v>
          </cell>
          <cell r="K163" t="str">
            <v>ﾌｫｰﾏｯﾄ</v>
          </cell>
          <cell r="L163" t="str">
            <v>【変動】通常+自家用</v>
          </cell>
          <cell r="M163" t="str">
            <v>ﾌｫｰﾏｯﾄ</v>
          </cell>
          <cell r="N163" t="str">
            <v>【変動】通常+自家用</v>
          </cell>
          <cell r="O163" t="str">
            <v>変更しない</v>
          </cell>
          <cell r="P163" t="str">
            <v>変更しない</v>
          </cell>
          <cell r="Q163" t="str">
            <v>変更しない</v>
          </cell>
          <cell r="R163" t="str">
            <v>◎</v>
          </cell>
          <cell r="S163" t="str">
            <v>ﾌｫｰﾏｯﾄ</v>
          </cell>
          <cell r="T163" t="str">
            <v>【変動】通常+自家用</v>
          </cell>
          <cell r="U163" t="str">
            <v>ﾌｫｰﾏｯﾄ</v>
          </cell>
          <cell r="V163" t="str">
            <v>【変動】通常+自家用</v>
          </cell>
          <cell r="W163" t="str">
            <v>ﾌｫｰﾏｯﾄ</v>
          </cell>
          <cell r="X163" t="str">
            <v>通常</v>
          </cell>
          <cell r="Y163" t="str">
            <v>お客様各位</v>
          </cell>
          <cell r="AA163" t="str">
            <v/>
          </cell>
          <cell r="AB163" t="str">
            <v>丸大食品株式会社</v>
          </cell>
          <cell r="AC163" t="str">
            <v>裏面</v>
          </cell>
          <cell r="AD163" t="str">
            <v>○</v>
          </cell>
          <cell r="AE163" t="str">
            <v>FAX（郵送も可）にて</v>
          </cell>
          <cell r="AF163" t="str">
            <v>○</v>
          </cell>
          <cell r="AG163" t="str">
            <v>○</v>
          </cell>
          <cell r="AH163" t="str">
            <v>○</v>
          </cell>
          <cell r="AI163" t="str">
            <v>○</v>
          </cell>
          <cell r="AJ163" t="str">
            <v>○</v>
          </cell>
          <cell r="AK163" t="str">
            <v>○</v>
          </cell>
          <cell r="AL163" t="str">
            <v>○</v>
          </cell>
          <cell r="AM163" t="str">
            <v>○</v>
          </cell>
          <cell r="AO163">
            <v>35</v>
          </cell>
          <cell r="AP163">
            <v>20</v>
          </cell>
          <cell r="AQ163">
            <v>990</v>
          </cell>
          <cell r="AR163" t="str">
            <v>しない</v>
          </cell>
          <cell r="AS163">
            <v>6</v>
          </cell>
          <cell r="AT163">
            <v>10</v>
          </cell>
          <cell r="AU163" t="str">
            <v>伊勢原市職員組合退職者会</v>
          </cell>
          <cell r="AV163" t="str">
            <v/>
          </cell>
          <cell r="AW163" t="str">
            <v/>
          </cell>
          <cell r="AX163" t="str">
            <v/>
          </cell>
        </row>
        <row r="164">
          <cell r="A164" t="str">
            <v>1465</v>
          </cell>
          <cell r="B164" t="str">
            <v>10-1465-0</v>
          </cell>
          <cell r="D164" t="str">
            <v>10</v>
          </cell>
          <cell r="E164" t="str">
            <v>渡辺</v>
          </cell>
          <cell r="F164" t="str">
            <v>1465-0</v>
          </cell>
          <cell r="G164" t="str">
            <v>相模原総合建設組合</v>
          </cell>
          <cell r="H164">
            <v>5</v>
          </cell>
          <cell r="I164" t="str">
            <v>○</v>
          </cell>
          <cell r="J164" t="str">
            <v>○</v>
          </cell>
          <cell r="K164" t="str">
            <v>ﾌｫｰﾏｯﾄ</v>
          </cell>
          <cell r="L164" t="str">
            <v>通常+自家用★</v>
          </cell>
          <cell r="M164" t="str">
            <v>ﾌｫｰﾏｯﾄ</v>
          </cell>
          <cell r="N164" t="str">
            <v>通常+自家用★</v>
          </cell>
          <cell r="O164" t="str">
            <v>変更しない</v>
          </cell>
          <cell r="P164" t="str">
            <v>変更しない</v>
          </cell>
          <cell r="Q164" t="str">
            <v>変更しない</v>
          </cell>
          <cell r="R164" t="str">
            <v>◎</v>
          </cell>
          <cell r="S164" t="str">
            <v>ﾌｫｰﾏｯﾄ</v>
          </cell>
          <cell r="T164" t="str">
            <v>通常★</v>
          </cell>
          <cell r="U164" t="str">
            <v>ﾌｫｰﾏｯﾄ</v>
          </cell>
          <cell r="V164" t="str">
            <v>通常★</v>
          </cell>
          <cell r="W164" t="str">
            <v>ﾌｫｰﾏｯﾄ</v>
          </cell>
          <cell r="X164" t="str">
            <v>通常</v>
          </cell>
          <cell r="Y164" t="str">
            <v>お客様各位</v>
          </cell>
          <cell r="AA164" t="str">
            <v/>
          </cell>
          <cell r="AB164" t="str">
            <v>丸大食品株式会社</v>
          </cell>
          <cell r="AC164" t="str">
            <v>裏面</v>
          </cell>
          <cell r="AD164" t="str">
            <v>○</v>
          </cell>
          <cell r="AE164" t="str">
            <v>FAXにて</v>
          </cell>
          <cell r="AF164" t="str">
            <v>○</v>
          </cell>
          <cell r="AG164" t="str">
            <v>○</v>
          </cell>
          <cell r="AH164" t="str">
            <v>○</v>
          </cell>
          <cell r="AI164" t="str">
            <v>○</v>
          </cell>
          <cell r="AJ164" t="str">
            <v>○</v>
          </cell>
          <cell r="AK164" t="str">
            <v>○</v>
          </cell>
          <cell r="AL164" t="str">
            <v>○</v>
          </cell>
          <cell r="AM164" t="str">
            <v>○</v>
          </cell>
          <cell r="AO164">
            <v>30</v>
          </cell>
          <cell r="AP164">
            <v>20</v>
          </cell>
          <cell r="AQ164">
            <v>990</v>
          </cell>
          <cell r="AR164" t="str">
            <v>しない</v>
          </cell>
          <cell r="AS164">
            <v>6</v>
          </cell>
          <cell r="AT164">
            <v>11</v>
          </cell>
          <cell r="AU164" t="str">
            <v>相模原総合建設組合</v>
          </cell>
          <cell r="AV164" t="str">
            <v/>
          </cell>
          <cell r="AW164" t="str">
            <v/>
          </cell>
          <cell r="AX164" t="str">
            <v/>
          </cell>
        </row>
        <row r="165">
          <cell r="A165" t="str">
            <v>1473</v>
          </cell>
          <cell r="B165" t="str">
            <v>10-1473-0</v>
          </cell>
          <cell r="D165" t="str">
            <v>10</v>
          </cell>
          <cell r="E165" t="str">
            <v>渡辺</v>
          </cell>
          <cell r="F165" t="str">
            <v>1473-0</v>
          </cell>
          <cell r="G165" t="str">
            <v>相模中央建設組合</v>
          </cell>
          <cell r="H165">
            <v>9</v>
          </cell>
          <cell r="I165" t="str">
            <v>○</v>
          </cell>
          <cell r="J165" t="str">
            <v>○</v>
          </cell>
          <cell r="K165" t="str">
            <v>ﾌｫｰﾏｯﾄ</v>
          </cell>
          <cell r="L165" t="str">
            <v>通常+自家用★</v>
          </cell>
          <cell r="M165" t="str">
            <v>ﾌｫｰﾏｯﾄ</v>
          </cell>
          <cell r="N165" t="str">
            <v>通常+自家用★</v>
          </cell>
          <cell r="O165" t="str">
            <v>変更しない</v>
          </cell>
          <cell r="P165" t="str">
            <v>変更しない</v>
          </cell>
          <cell r="Q165" t="str">
            <v>変更しない</v>
          </cell>
          <cell r="R165" t="str">
            <v>◎</v>
          </cell>
          <cell r="S165" t="str">
            <v>ﾌｫｰﾏｯﾄ</v>
          </cell>
          <cell r="T165" t="str">
            <v>通常★</v>
          </cell>
          <cell r="U165" t="str">
            <v>ﾌｫｰﾏｯﾄ</v>
          </cell>
          <cell r="V165" t="str">
            <v>通常★</v>
          </cell>
          <cell r="W165" t="str">
            <v>ﾌｫｰﾏｯﾄ</v>
          </cell>
          <cell r="X165" t="str">
            <v>通常</v>
          </cell>
          <cell r="Y165" t="str">
            <v>お客様各位</v>
          </cell>
          <cell r="AA165" t="str">
            <v/>
          </cell>
          <cell r="AB165" t="str">
            <v>丸大食品株式会社</v>
          </cell>
          <cell r="AC165" t="str">
            <v>裏面</v>
          </cell>
          <cell r="AD165" t="str">
            <v>○</v>
          </cell>
          <cell r="AE165" t="str">
            <v>FAXにて</v>
          </cell>
          <cell r="AF165" t="str">
            <v>○</v>
          </cell>
          <cell r="AG165" t="str">
            <v>○</v>
          </cell>
          <cell r="AH165" t="str">
            <v>○</v>
          </cell>
          <cell r="AI165" t="str">
            <v>○</v>
          </cell>
          <cell r="AJ165" t="str">
            <v>○</v>
          </cell>
          <cell r="AK165" t="str">
            <v>○</v>
          </cell>
          <cell r="AL165" t="str">
            <v>○</v>
          </cell>
          <cell r="AM165" t="str">
            <v>○</v>
          </cell>
          <cell r="AO165">
            <v>30</v>
          </cell>
          <cell r="AP165">
            <v>20</v>
          </cell>
          <cell r="AQ165">
            <v>990</v>
          </cell>
          <cell r="AR165" t="str">
            <v>しない</v>
          </cell>
          <cell r="AS165">
            <v>6</v>
          </cell>
          <cell r="AT165">
            <v>11</v>
          </cell>
          <cell r="AU165" t="str">
            <v>相模中央建設組合</v>
          </cell>
          <cell r="AV165" t="str">
            <v/>
          </cell>
          <cell r="AW165" t="str">
            <v/>
          </cell>
          <cell r="AX165" t="str">
            <v/>
          </cell>
        </row>
        <row r="166">
          <cell r="A166" t="str">
            <v>1478</v>
          </cell>
          <cell r="B166" t="str">
            <v>10-1478-0</v>
          </cell>
          <cell r="D166" t="str">
            <v>10</v>
          </cell>
          <cell r="E166" t="str">
            <v>渡辺</v>
          </cell>
          <cell r="F166" t="str">
            <v>1478-0</v>
          </cell>
          <cell r="G166" t="str">
            <v>協栄産業株式会社</v>
          </cell>
          <cell r="H166">
            <v>0</v>
          </cell>
          <cell r="I166" t="str">
            <v>○</v>
          </cell>
          <cell r="J166" t="str">
            <v>○</v>
          </cell>
          <cell r="K166" t="str">
            <v>ﾌｫｰﾏｯﾄ</v>
          </cell>
          <cell r="L166" t="str">
            <v>【変動】通常+自家用</v>
          </cell>
          <cell r="M166" t="str">
            <v>ﾌｫｰﾏｯﾄ</v>
          </cell>
          <cell r="N166" t="str">
            <v>【変動】通常+自家用</v>
          </cell>
          <cell r="O166" t="str">
            <v>変更しない</v>
          </cell>
          <cell r="P166" t="str">
            <v>変更しない</v>
          </cell>
          <cell r="Q166" t="str">
            <v>変更しない</v>
          </cell>
          <cell r="R166" t="str">
            <v>×</v>
          </cell>
          <cell r="S166" t="str">
            <v>必要なし</v>
          </cell>
          <cell r="U166" t="str">
            <v>必要なし</v>
          </cell>
          <cell r="W166" t="str">
            <v>必要なし</v>
          </cell>
          <cell r="Y166" t="str">
            <v>お客様各位</v>
          </cell>
          <cell r="AA166" t="str">
            <v/>
          </cell>
          <cell r="AB166" t="str">
            <v>丸大食品株式会社</v>
          </cell>
          <cell r="AC166" t="str">
            <v>裏面</v>
          </cell>
          <cell r="AD166" t="str">
            <v>○</v>
          </cell>
          <cell r="AE166" t="str">
            <v>FAX（郵送も可）にて</v>
          </cell>
          <cell r="AF166" t="str">
            <v>○</v>
          </cell>
          <cell r="AG166" t="str">
            <v>○</v>
          </cell>
          <cell r="AH166" t="str">
            <v>○</v>
          </cell>
          <cell r="AI166" t="str">
            <v>○</v>
          </cell>
          <cell r="AJ166" t="str">
            <v>○</v>
          </cell>
          <cell r="AK166" t="str">
            <v>○</v>
          </cell>
          <cell r="AL166" t="str">
            <v>○</v>
          </cell>
          <cell r="AM166" t="str">
            <v>○</v>
          </cell>
          <cell r="AO166">
            <v>40</v>
          </cell>
          <cell r="AP166">
            <v>20</v>
          </cell>
          <cell r="AQ166">
            <v>990</v>
          </cell>
          <cell r="AR166" t="str">
            <v>しない</v>
          </cell>
          <cell r="AS166">
            <v>5</v>
          </cell>
          <cell r="AT166">
            <v>10</v>
          </cell>
          <cell r="AU166" t="str">
            <v>協栄産業株式会社</v>
          </cell>
          <cell r="AV166" t="str">
            <v/>
          </cell>
          <cell r="AW166" t="str">
            <v/>
          </cell>
          <cell r="AX166" t="str">
            <v/>
          </cell>
        </row>
        <row r="167">
          <cell r="A167" t="str">
            <v>1484</v>
          </cell>
          <cell r="B167" t="str">
            <v>10-1484-0</v>
          </cell>
          <cell r="D167" t="str">
            <v>10</v>
          </cell>
          <cell r="E167" t="str">
            <v>渡辺</v>
          </cell>
          <cell r="F167" t="str">
            <v>1484-0</v>
          </cell>
          <cell r="G167" t="str">
            <v>湘南建設組合</v>
          </cell>
          <cell r="H167">
            <v>10</v>
          </cell>
          <cell r="I167" t="str">
            <v>○</v>
          </cell>
          <cell r="J167" t="str">
            <v>○</v>
          </cell>
          <cell r="K167" t="str">
            <v>ﾌｫｰﾏｯﾄ</v>
          </cell>
          <cell r="L167" t="str">
            <v>通常+自家用★</v>
          </cell>
          <cell r="M167" t="str">
            <v>ﾌｫｰﾏｯﾄ</v>
          </cell>
          <cell r="N167" t="str">
            <v>通常+自家用★</v>
          </cell>
          <cell r="O167" t="str">
            <v>変更しない</v>
          </cell>
          <cell r="P167" t="str">
            <v>変更しない</v>
          </cell>
          <cell r="Q167" t="str">
            <v>変更しない</v>
          </cell>
          <cell r="R167" t="str">
            <v>◎</v>
          </cell>
          <cell r="S167" t="str">
            <v>ﾌｫｰﾏｯﾄ</v>
          </cell>
          <cell r="T167" t="str">
            <v>通常★</v>
          </cell>
          <cell r="U167" t="str">
            <v>ﾌｫｰﾏｯﾄ</v>
          </cell>
          <cell r="V167" t="str">
            <v>通常★</v>
          </cell>
          <cell r="W167" t="str">
            <v>ﾌｫｰﾏｯﾄ</v>
          </cell>
          <cell r="X167" t="str">
            <v>通常</v>
          </cell>
          <cell r="Y167" t="str">
            <v>お客様各位</v>
          </cell>
          <cell r="AA167" t="str">
            <v/>
          </cell>
          <cell r="AB167" t="str">
            <v>丸大食品株式会社</v>
          </cell>
          <cell r="AC167" t="str">
            <v>裏面</v>
          </cell>
          <cell r="AD167" t="str">
            <v>○</v>
          </cell>
          <cell r="AE167" t="str">
            <v>FAXにて</v>
          </cell>
          <cell r="AF167" t="str">
            <v>○</v>
          </cell>
          <cell r="AG167" t="str">
            <v>○</v>
          </cell>
          <cell r="AH167" t="str">
            <v>○</v>
          </cell>
          <cell r="AI167" t="str">
            <v>○</v>
          </cell>
          <cell r="AJ167" t="str">
            <v>○</v>
          </cell>
          <cell r="AK167" t="str">
            <v>○</v>
          </cell>
          <cell r="AL167" t="str">
            <v>○</v>
          </cell>
          <cell r="AM167" t="str">
            <v>○</v>
          </cell>
          <cell r="AO167">
            <v>30</v>
          </cell>
          <cell r="AP167">
            <v>20</v>
          </cell>
          <cell r="AQ167">
            <v>990</v>
          </cell>
          <cell r="AR167" t="str">
            <v>しない</v>
          </cell>
          <cell r="AS167">
            <v>6</v>
          </cell>
          <cell r="AT167">
            <v>11</v>
          </cell>
          <cell r="AU167" t="str">
            <v>湘南建設組合</v>
          </cell>
          <cell r="AV167" t="str">
            <v/>
          </cell>
          <cell r="AW167" t="str">
            <v/>
          </cell>
          <cell r="AX167" t="str">
            <v/>
          </cell>
        </row>
        <row r="168">
          <cell r="A168" t="str">
            <v>1492</v>
          </cell>
          <cell r="B168" t="str">
            <v>10-1492-0</v>
          </cell>
          <cell r="D168" t="str">
            <v>10</v>
          </cell>
          <cell r="E168" t="str">
            <v>渡辺</v>
          </cell>
          <cell r="F168" t="str">
            <v>1492-0</v>
          </cell>
          <cell r="G168" t="str">
            <v>相模大野建設組合</v>
          </cell>
          <cell r="H168">
            <v>4</v>
          </cell>
          <cell r="I168" t="str">
            <v>○</v>
          </cell>
          <cell r="J168" t="str">
            <v>○</v>
          </cell>
          <cell r="K168" t="str">
            <v>ﾌｫｰﾏｯﾄ</v>
          </cell>
          <cell r="L168" t="str">
            <v>通常+自家用★</v>
          </cell>
          <cell r="M168" t="str">
            <v>ﾌｫｰﾏｯﾄ</v>
          </cell>
          <cell r="N168" t="str">
            <v>通常+自家用★</v>
          </cell>
          <cell r="O168" t="str">
            <v>変更しない</v>
          </cell>
          <cell r="P168" t="str">
            <v>変更しない</v>
          </cell>
          <cell r="Q168" t="str">
            <v>変更しない</v>
          </cell>
          <cell r="R168" t="str">
            <v>◎</v>
          </cell>
          <cell r="S168" t="str">
            <v>ﾌｫｰﾏｯﾄ</v>
          </cell>
          <cell r="T168" t="str">
            <v>通常★</v>
          </cell>
          <cell r="U168" t="str">
            <v>ﾌｫｰﾏｯﾄ</v>
          </cell>
          <cell r="V168" t="str">
            <v>通常★</v>
          </cell>
          <cell r="W168" t="str">
            <v>ﾌｫｰﾏｯﾄ</v>
          </cell>
          <cell r="X168" t="str">
            <v>通常</v>
          </cell>
          <cell r="Y168" t="str">
            <v>お客様各位</v>
          </cell>
          <cell r="AA168" t="str">
            <v/>
          </cell>
          <cell r="AB168" t="str">
            <v>丸大食品株式会社</v>
          </cell>
          <cell r="AC168" t="str">
            <v>裏面</v>
          </cell>
          <cell r="AD168" t="str">
            <v>○</v>
          </cell>
          <cell r="AE168" t="str">
            <v>FAXにて</v>
          </cell>
          <cell r="AF168" t="str">
            <v>○</v>
          </cell>
          <cell r="AG168" t="str">
            <v>○</v>
          </cell>
          <cell r="AH168" t="str">
            <v>○</v>
          </cell>
          <cell r="AI168" t="str">
            <v>○</v>
          </cell>
          <cell r="AJ168" t="str">
            <v>○</v>
          </cell>
          <cell r="AK168" t="str">
            <v>○</v>
          </cell>
          <cell r="AL168" t="str">
            <v>○</v>
          </cell>
          <cell r="AM168" t="str">
            <v>○</v>
          </cell>
          <cell r="AO168">
            <v>30</v>
          </cell>
          <cell r="AP168">
            <v>20</v>
          </cell>
          <cell r="AQ168">
            <v>990</v>
          </cell>
          <cell r="AR168" t="str">
            <v>しない</v>
          </cell>
          <cell r="AS168">
            <v>6</v>
          </cell>
          <cell r="AT168">
            <v>11</v>
          </cell>
          <cell r="AU168" t="str">
            <v>相模大野建設組合</v>
          </cell>
          <cell r="AV168" t="str">
            <v>18</v>
          </cell>
          <cell r="AW168" t="str">
            <v/>
          </cell>
          <cell r="AX168" t="str">
            <v/>
          </cell>
        </row>
        <row r="169">
          <cell r="A169" t="str">
            <v>1492-2</v>
          </cell>
          <cell r="B169" t="str">
            <v>10-1492-2</v>
          </cell>
          <cell r="D169" t="str">
            <v>10</v>
          </cell>
          <cell r="E169" t="str">
            <v>渡辺</v>
          </cell>
          <cell r="F169" t="str">
            <v>1492-2</v>
          </cell>
          <cell r="G169" t="str">
            <v>株式会社　エアープラン</v>
          </cell>
          <cell r="H169">
            <v>1</v>
          </cell>
          <cell r="I169" t="str">
            <v>○</v>
          </cell>
          <cell r="J169" t="str">
            <v>○</v>
          </cell>
          <cell r="K169" t="str">
            <v>ﾌｫｰﾏｯﾄ</v>
          </cell>
          <cell r="L169" t="str">
            <v>通常+自家用★</v>
          </cell>
          <cell r="M169" t="str">
            <v>ﾌｫｰﾏｯﾄ</v>
          </cell>
          <cell r="N169" t="str">
            <v>通常+自家用★</v>
          </cell>
          <cell r="O169" t="str">
            <v>変更しない</v>
          </cell>
          <cell r="P169" t="str">
            <v>変更しない</v>
          </cell>
          <cell r="Q169" t="str">
            <v>変更しない</v>
          </cell>
          <cell r="R169" t="str">
            <v>×</v>
          </cell>
          <cell r="S169" t="str">
            <v>必要なし</v>
          </cell>
          <cell r="U169" t="str">
            <v>必要なし</v>
          </cell>
          <cell r="W169" t="str">
            <v>必要なし</v>
          </cell>
          <cell r="Y169" t="str">
            <v>お客様各位</v>
          </cell>
          <cell r="AB169" t="str">
            <v>丸大食品株式会社</v>
          </cell>
          <cell r="AC169" t="str">
            <v>裏面</v>
          </cell>
          <cell r="AD169" t="str">
            <v>○</v>
          </cell>
          <cell r="AE169" t="str">
            <v>FAXにて</v>
          </cell>
          <cell r="AF169" t="str">
            <v>○</v>
          </cell>
          <cell r="AG169" t="str">
            <v>○</v>
          </cell>
          <cell r="AH169" t="str">
            <v>○</v>
          </cell>
          <cell r="AI169" t="str">
            <v>○</v>
          </cell>
          <cell r="AJ169" t="str">
            <v>○</v>
          </cell>
          <cell r="AK169" t="str">
            <v>○</v>
          </cell>
          <cell r="AL169" t="str">
            <v>○</v>
          </cell>
          <cell r="AM169" t="str">
            <v>○</v>
          </cell>
          <cell r="AO169">
            <v>30</v>
          </cell>
          <cell r="AP169">
            <v>20</v>
          </cell>
          <cell r="AQ169">
            <v>990</v>
          </cell>
          <cell r="AR169" t="str">
            <v>しない</v>
          </cell>
          <cell r="AS169">
            <v>5</v>
          </cell>
          <cell r="AT169">
            <v>10</v>
          </cell>
          <cell r="AU169" t="str">
            <v>株式会社　エアープラン</v>
          </cell>
        </row>
        <row r="170">
          <cell r="A170" t="str">
            <v>1493</v>
          </cell>
          <cell r="B170" t="str">
            <v>10-1493-0</v>
          </cell>
          <cell r="D170" t="str">
            <v>10</v>
          </cell>
          <cell r="E170" t="str">
            <v>渡辺</v>
          </cell>
          <cell r="F170" t="str">
            <v>1493-0</v>
          </cell>
          <cell r="G170" t="str">
            <v>大和建設綜合組合</v>
          </cell>
          <cell r="H170">
            <v>1</v>
          </cell>
          <cell r="I170" t="str">
            <v>○</v>
          </cell>
          <cell r="J170" t="str">
            <v>○</v>
          </cell>
          <cell r="K170" t="str">
            <v>ﾌｫｰﾏｯﾄ</v>
          </cell>
          <cell r="L170" t="str">
            <v>通常+自家用★</v>
          </cell>
          <cell r="M170" t="str">
            <v>ﾌｫｰﾏｯﾄ</v>
          </cell>
          <cell r="N170" t="str">
            <v>通常+自家用★</v>
          </cell>
          <cell r="O170" t="str">
            <v>変更しない</v>
          </cell>
          <cell r="P170" t="str">
            <v>変更しない</v>
          </cell>
          <cell r="Q170" t="str">
            <v>変更しない</v>
          </cell>
          <cell r="R170" t="str">
            <v>◎</v>
          </cell>
          <cell r="S170" t="str">
            <v>ﾌｫｰﾏｯﾄ</v>
          </cell>
          <cell r="T170" t="str">
            <v>通常★</v>
          </cell>
          <cell r="U170" t="str">
            <v>ﾌｫｰﾏｯﾄ</v>
          </cell>
          <cell r="V170" t="str">
            <v>通常★</v>
          </cell>
          <cell r="W170" t="str">
            <v>ﾌｫｰﾏｯﾄ</v>
          </cell>
          <cell r="X170" t="str">
            <v>通常</v>
          </cell>
          <cell r="Y170" t="str">
            <v>お客様各位</v>
          </cell>
          <cell r="AA170" t="str">
            <v/>
          </cell>
          <cell r="AB170" t="str">
            <v>丸大食品株式会社</v>
          </cell>
          <cell r="AC170" t="str">
            <v>裏面</v>
          </cell>
          <cell r="AD170" t="str">
            <v>○</v>
          </cell>
          <cell r="AE170" t="str">
            <v>FAXにて</v>
          </cell>
          <cell r="AF170" t="str">
            <v>○</v>
          </cell>
          <cell r="AG170" t="str">
            <v>○</v>
          </cell>
          <cell r="AH170" t="str">
            <v>○</v>
          </cell>
          <cell r="AI170" t="str">
            <v>○</v>
          </cell>
          <cell r="AJ170" t="str">
            <v>○</v>
          </cell>
          <cell r="AK170" t="str">
            <v>○</v>
          </cell>
          <cell r="AL170" t="str">
            <v>○</v>
          </cell>
          <cell r="AM170" t="str">
            <v>○</v>
          </cell>
          <cell r="AO170">
            <v>30</v>
          </cell>
          <cell r="AP170">
            <v>20</v>
          </cell>
          <cell r="AQ170">
            <v>990</v>
          </cell>
          <cell r="AR170" t="str">
            <v>しない</v>
          </cell>
          <cell r="AS170">
            <v>6</v>
          </cell>
          <cell r="AT170">
            <v>11</v>
          </cell>
          <cell r="AU170" t="str">
            <v>大和建設綜合組合</v>
          </cell>
          <cell r="AV170" t="str">
            <v>18</v>
          </cell>
          <cell r="AW170" t="str">
            <v/>
          </cell>
          <cell r="AX170" t="str">
            <v/>
          </cell>
        </row>
        <row r="171">
          <cell r="A171" t="str">
            <v>2419</v>
          </cell>
          <cell r="B171" t="str">
            <v>10-2419-0</v>
          </cell>
          <cell r="D171" t="str">
            <v>10</v>
          </cell>
          <cell r="E171" t="str">
            <v>渡辺</v>
          </cell>
          <cell r="F171" t="str">
            <v>2419-0</v>
          </cell>
          <cell r="G171" t="str">
            <v>協和香料株式会社</v>
          </cell>
          <cell r="H171">
            <v>0</v>
          </cell>
          <cell r="I171" t="str">
            <v>○</v>
          </cell>
          <cell r="J171" t="str">
            <v>○</v>
          </cell>
          <cell r="K171" t="str">
            <v>ﾌｫｰﾏｯﾄ</v>
          </cell>
          <cell r="L171" t="str">
            <v>通常+自家用★</v>
          </cell>
          <cell r="M171" t="str">
            <v>ﾌｫｰﾏｯﾄ</v>
          </cell>
          <cell r="N171" t="str">
            <v>通常+自家用★</v>
          </cell>
          <cell r="O171" t="str">
            <v/>
          </cell>
          <cell r="P171" t="str">
            <v/>
          </cell>
          <cell r="Q171" t="str">
            <v/>
          </cell>
          <cell r="R171" t="str">
            <v>◎</v>
          </cell>
          <cell r="S171" t="str">
            <v>ﾌｫｰﾏｯﾄ</v>
          </cell>
          <cell r="T171" t="str">
            <v>通常★</v>
          </cell>
          <cell r="U171" t="str">
            <v>ﾌｫｰﾏｯﾄ</v>
          </cell>
          <cell r="V171" t="str">
            <v>通常★</v>
          </cell>
          <cell r="W171" t="str">
            <v>ﾌｫｰﾏｯﾄ</v>
          </cell>
          <cell r="X171" t="str">
            <v>通常</v>
          </cell>
          <cell r="Y171" t="str">
            <v>お客様各位</v>
          </cell>
          <cell r="Z171" t="str">
            <v/>
          </cell>
          <cell r="AA171" t="str">
            <v/>
          </cell>
          <cell r="AB171" t="str">
            <v>丸大食品株式会社</v>
          </cell>
          <cell r="AC171" t="str">
            <v>裏面</v>
          </cell>
          <cell r="AD171" t="str">
            <v>○</v>
          </cell>
          <cell r="AE171" t="str">
            <v>ファックスで</v>
          </cell>
          <cell r="AF171" t="str">
            <v>○</v>
          </cell>
          <cell r="AG171" t="str">
            <v>○</v>
          </cell>
          <cell r="AH171" t="str">
            <v>○</v>
          </cell>
          <cell r="AI171" t="str">
            <v>○</v>
          </cell>
          <cell r="AJ171" t="str">
            <v>○</v>
          </cell>
          <cell r="AK171" t="str">
            <v>○</v>
          </cell>
          <cell r="AL171" t="str">
            <v>○</v>
          </cell>
          <cell r="AM171" t="str">
            <v>○</v>
          </cell>
          <cell r="AO171">
            <v>30</v>
          </cell>
          <cell r="AP171">
            <v>20</v>
          </cell>
          <cell r="AQ171">
            <v>990</v>
          </cell>
          <cell r="AR171" t="str">
            <v>しない</v>
          </cell>
          <cell r="AS171">
            <v>5</v>
          </cell>
          <cell r="AT171">
            <v>11</v>
          </cell>
          <cell r="AU171" t="str">
            <v>協和香料株式会社</v>
          </cell>
          <cell r="AV171" t="str">
            <v/>
          </cell>
          <cell r="AW171" t="str">
            <v/>
          </cell>
          <cell r="AX171" t="str">
            <v/>
          </cell>
        </row>
        <row r="172">
          <cell r="A172" t="str">
            <v>2491</v>
          </cell>
          <cell r="B172" t="str">
            <v>10-2491-0</v>
          </cell>
          <cell r="D172" t="str">
            <v>10</v>
          </cell>
          <cell r="E172" t="str">
            <v>渡辺</v>
          </cell>
          <cell r="F172" t="str">
            <v>2491-0</v>
          </cell>
          <cell r="G172" t="str">
            <v>清水</v>
          </cell>
          <cell r="H172">
            <v>0</v>
          </cell>
          <cell r="I172" t="str">
            <v>○</v>
          </cell>
          <cell r="J172" t="str">
            <v>○</v>
          </cell>
          <cell r="K172" t="str">
            <v>ﾌｫｰﾏｯﾄ</v>
          </cell>
          <cell r="L172" t="str">
            <v>通常+自家用★</v>
          </cell>
          <cell r="M172" t="str">
            <v>ﾌｫｰﾏｯﾄ</v>
          </cell>
          <cell r="N172" t="str">
            <v>通常+自家用★</v>
          </cell>
          <cell r="X172" t="str">
            <v>通常</v>
          </cell>
          <cell r="Y172" t="str">
            <v>お客様各位</v>
          </cell>
          <cell r="AB172" t="str">
            <v>丸大食品株式会社</v>
          </cell>
          <cell r="AC172" t="str">
            <v>裏面</v>
          </cell>
          <cell r="AD172" t="str">
            <v>○</v>
          </cell>
          <cell r="AE172" t="str">
            <v>ファックスで</v>
          </cell>
          <cell r="AF172" t="str">
            <v>○</v>
          </cell>
          <cell r="AG172" t="str">
            <v>○</v>
          </cell>
          <cell r="AH172" t="str">
            <v>○</v>
          </cell>
          <cell r="AI172" t="str">
            <v>○</v>
          </cell>
          <cell r="AO172">
            <v>30</v>
          </cell>
          <cell r="AP172">
            <v>20</v>
          </cell>
          <cell r="AQ172">
            <v>990</v>
          </cell>
          <cell r="AR172" t="str">
            <v>しない</v>
          </cell>
          <cell r="AS172">
            <v>6</v>
          </cell>
        </row>
        <row r="173">
          <cell r="A173" t="str">
            <v>2492</v>
          </cell>
          <cell r="B173" t="str">
            <v>10-2492-0</v>
          </cell>
          <cell r="D173" t="str">
            <v>10</v>
          </cell>
          <cell r="E173" t="str">
            <v>渡辺</v>
          </cell>
          <cell r="F173" t="str">
            <v>2492-0</v>
          </cell>
          <cell r="G173" t="str">
            <v>紺野</v>
          </cell>
          <cell r="H173">
            <v>0</v>
          </cell>
          <cell r="I173" t="str">
            <v>○</v>
          </cell>
          <cell r="J173" t="str">
            <v>○</v>
          </cell>
          <cell r="K173" t="str">
            <v>ﾌｫｰﾏｯﾄ</v>
          </cell>
          <cell r="L173" t="str">
            <v>通常+自家用★</v>
          </cell>
          <cell r="M173" t="str">
            <v>ﾌｫｰﾏｯﾄ</v>
          </cell>
          <cell r="N173" t="str">
            <v>通常+自家用★</v>
          </cell>
          <cell r="X173" t="str">
            <v>通常</v>
          </cell>
          <cell r="Y173" t="str">
            <v>お客様各位</v>
          </cell>
          <cell r="AB173" t="str">
            <v>丸大食品株式会社</v>
          </cell>
          <cell r="AC173" t="str">
            <v>裏面</v>
          </cell>
          <cell r="AD173" t="str">
            <v>○</v>
          </cell>
          <cell r="AE173" t="str">
            <v>ファックスで</v>
          </cell>
          <cell r="AF173" t="str">
            <v>○</v>
          </cell>
          <cell r="AG173" t="str">
            <v>○</v>
          </cell>
          <cell r="AH173" t="str">
            <v>○</v>
          </cell>
          <cell r="AI173" t="str">
            <v>○</v>
          </cell>
          <cell r="AO173">
            <v>30</v>
          </cell>
          <cell r="AP173">
            <v>20</v>
          </cell>
          <cell r="AQ173">
            <v>990</v>
          </cell>
          <cell r="AR173" t="str">
            <v>しない</v>
          </cell>
        </row>
        <row r="174">
          <cell r="A174" t="str">
            <v>2495</v>
          </cell>
          <cell r="B174" t="str">
            <v>10-2495-0</v>
          </cell>
          <cell r="D174" t="str">
            <v>10</v>
          </cell>
          <cell r="E174" t="str">
            <v>渡辺</v>
          </cell>
          <cell r="F174" t="str">
            <v>2495-0</v>
          </cell>
          <cell r="G174" t="str">
            <v>高橋　正喜</v>
          </cell>
          <cell r="H174">
            <v>0</v>
          </cell>
          <cell r="I174" t="str">
            <v>×</v>
          </cell>
          <cell r="J174" t="str">
            <v>×</v>
          </cell>
          <cell r="K174" t="str">
            <v>ﾌｫｰﾏｯﾄ</v>
          </cell>
          <cell r="L174" t="str">
            <v>【変動】通常+自家用</v>
          </cell>
          <cell r="M174" t="str">
            <v>ﾌｫｰﾏｯﾄ</v>
          </cell>
          <cell r="N174" t="str">
            <v>【変動】通常+自家用</v>
          </cell>
          <cell r="S174" t="str">
            <v>ﾌｫｰﾏｯﾄ</v>
          </cell>
          <cell r="T174" t="str">
            <v>【変動】通常</v>
          </cell>
          <cell r="U174" t="str">
            <v>ﾌｫｰﾏｯﾄ</v>
          </cell>
          <cell r="V174" t="str">
            <v>【変動】通常</v>
          </cell>
          <cell r="W174" t="str">
            <v>ﾌｫｰﾏｯﾄ</v>
          </cell>
          <cell r="X174" t="str">
            <v>通常</v>
          </cell>
          <cell r="Y174" t="str">
            <v>お客様各位</v>
          </cell>
          <cell r="AB174" t="str">
            <v>丸大食品株式会社</v>
          </cell>
          <cell r="AC174" t="str">
            <v>裏面</v>
          </cell>
          <cell r="AD174" t="str">
            <v>○</v>
          </cell>
          <cell r="AE174" t="str">
            <v>FAXにて</v>
          </cell>
          <cell r="AF174" t="str">
            <v>○</v>
          </cell>
          <cell r="AG174" t="str">
            <v>○</v>
          </cell>
          <cell r="AH174" t="str">
            <v>〇</v>
          </cell>
          <cell r="AI174" t="str">
            <v>○</v>
          </cell>
          <cell r="AJ174" t="str">
            <v>○</v>
          </cell>
          <cell r="AK174" t="str">
            <v>○</v>
          </cell>
          <cell r="AL174" t="str">
            <v>○</v>
          </cell>
          <cell r="AM174" t="str">
            <v>○</v>
          </cell>
          <cell r="AO174">
            <v>40</v>
          </cell>
          <cell r="AP174">
            <v>20</v>
          </cell>
          <cell r="AQ174">
            <v>990</v>
          </cell>
          <cell r="AR174" t="str">
            <v>しない</v>
          </cell>
          <cell r="AS174">
            <v>6</v>
          </cell>
          <cell r="AT174">
            <v>11</v>
          </cell>
          <cell r="AU174" t="str">
            <v>高橋　正喜</v>
          </cell>
        </row>
        <row r="175">
          <cell r="A175" t="str">
            <v>2496</v>
          </cell>
          <cell r="B175" t="str">
            <v>10-2496-0</v>
          </cell>
          <cell r="D175" t="str">
            <v>10</v>
          </cell>
          <cell r="E175" t="str">
            <v>渡辺</v>
          </cell>
          <cell r="F175" t="str">
            <v>2496-0</v>
          </cell>
          <cell r="G175" t="str">
            <v>王子製紙新労働組合</v>
          </cell>
          <cell r="H175">
            <v>2</v>
          </cell>
          <cell r="I175" t="str">
            <v>○</v>
          </cell>
          <cell r="J175" t="str">
            <v>○</v>
          </cell>
          <cell r="K175" t="str">
            <v>ﾌｫｰﾏｯﾄ</v>
          </cell>
          <cell r="L175" t="str">
            <v>【変動】通常+自家用</v>
          </cell>
          <cell r="M175" t="str">
            <v>ﾌｫｰﾏｯﾄ</v>
          </cell>
          <cell r="N175" t="str">
            <v>【変動】通常+自家用</v>
          </cell>
          <cell r="O175" t="str">
            <v>変更しない</v>
          </cell>
          <cell r="P175" t="str">
            <v>変更しない</v>
          </cell>
          <cell r="Q175" t="str">
            <v>変更しない</v>
          </cell>
          <cell r="R175" t="str">
            <v/>
          </cell>
          <cell r="S175" t="str">
            <v>ﾌｫｰﾏｯﾄ</v>
          </cell>
          <cell r="T175" t="str">
            <v>【変動】通常</v>
          </cell>
          <cell r="U175" t="str">
            <v>ﾌｫｰﾏｯﾄ</v>
          </cell>
          <cell r="V175" t="str">
            <v>【変動】通常</v>
          </cell>
          <cell r="W175" t="str">
            <v>ﾌｫｰﾏｯﾄ</v>
          </cell>
          <cell r="X175" t="str">
            <v>通常</v>
          </cell>
          <cell r="Y175" t="str">
            <v>お客様各位</v>
          </cell>
          <cell r="AA175" t="str">
            <v/>
          </cell>
          <cell r="AB175" t="str">
            <v>丸大食品株式会社</v>
          </cell>
          <cell r="AC175" t="str">
            <v>裏面</v>
          </cell>
          <cell r="AD175" t="str">
            <v>○</v>
          </cell>
          <cell r="AE175" t="str">
            <v>郵送又はFAXにて</v>
          </cell>
          <cell r="AF175" t="str">
            <v>○</v>
          </cell>
          <cell r="AG175" t="str">
            <v>○</v>
          </cell>
          <cell r="AH175" t="str">
            <v>○</v>
          </cell>
          <cell r="AI175" t="str">
            <v>○</v>
          </cell>
          <cell r="AJ175" t="str">
            <v>○</v>
          </cell>
          <cell r="AK175" t="str">
            <v/>
          </cell>
          <cell r="AL175" t="str">
            <v>○</v>
          </cell>
          <cell r="AM175" t="str">
            <v>○</v>
          </cell>
          <cell r="AO175">
            <v>35</v>
          </cell>
          <cell r="AP175">
            <v>20</v>
          </cell>
          <cell r="AQ175">
            <v>990</v>
          </cell>
          <cell r="AR175" t="str">
            <v>しない</v>
          </cell>
          <cell r="AS175">
            <v>6</v>
          </cell>
          <cell r="AT175">
            <v>11</v>
          </cell>
          <cell r="AU175" t="str">
            <v>王子製紙新労働組合</v>
          </cell>
          <cell r="AV175" t="str">
            <v>14</v>
          </cell>
          <cell r="AW175" t="str">
            <v/>
          </cell>
          <cell r="AX175" t="str">
            <v/>
          </cell>
        </row>
        <row r="176">
          <cell r="A176" t="str">
            <v>2550</v>
          </cell>
          <cell r="B176" t="str">
            <v>10-2550-0</v>
          </cell>
          <cell r="D176" t="str">
            <v>10</v>
          </cell>
          <cell r="E176" t="str">
            <v>渡辺</v>
          </cell>
          <cell r="F176" t="str">
            <v>2550-0</v>
          </cell>
          <cell r="G176" t="str">
            <v>公社）神奈川県産業廃棄物協会</v>
          </cell>
          <cell r="H176">
            <v>0</v>
          </cell>
          <cell r="I176" t="str">
            <v>○</v>
          </cell>
          <cell r="J176" t="str">
            <v>○</v>
          </cell>
          <cell r="K176" t="str">
            <v>ﾌｫｰﾏｯﾄ</v>
          </cell>
          <cell r="L176" t="str">
            <v>企業名なし(990)</v>
          </cell>
          <cell r="M176" t="str">
            <v>ﾌｫｰﾏｯﾄ</v>
          </cell>
          <cell r="N176" t="str">
            <v>企業名なし(990)</v>
          </cell>
          <cell r="O176" t="str">
            <v>変更しない</v>
          </cell>
          <cell r="P176" t="str">
            <v>変更しない</v>
          </cell>
          <cell r="Q176" t="str">
            <v>変更しない</v>
          </cell>
          <cell r="R176" t="str">
            <v/>
          </cell>
          <cell r="S176" t="str">
            <v>ﾌｫｰﾏｯﾄ</v>
          </cell>
          <cell r="T176" t="str">
            <v>通常★</v>
          </cell>
          <cell r="U176" t="str">
            <v>ﾌｫｰﾏｯﾄ</v>
          </cell>
          <cell r="V176" t="str">
            <v>通常★</v>
          </cell>
          <cell r="W176" t="str">
            <v>ﾌｫｰﾏｯﾄ</v>
          </cell>
          <cell r="X176" t="str">
            <v>通常</v>
          </cell>
          <cell r="Y176" t="str">
            <v>お客様各位</v>
          </cell>
          <cell r="AA176" t="str">
            <v/>
          </cell>
          <cell r="AB176" t="str">
            <v>丸大食品株式会社</v>
          </cell>
          <cell r="AC176" t="str">
            <v>裏面</v>
          </cell>
          <cell r="AD176" t="str">
            <v>○</v>
          </cell>
          <cell r="AE176" t="str">
            <v>郵送又はFAXにて</v>
          </cell>
          <cell r="AF176" t="str">
            <v>○</v>
          </cell>
          <cell r="AG176" t="str">
            <v>○</v>
          </cell>
          <cell r="AH176" t="str">
            <v>○</v>
          </cell>
          <cell r="AI176" t="str">
            <v>○</v>
          </cell>
          <cell r="AJ176" t="str">
            <v>○</v>
          </cell>
          <cell r="AK176" t="str">
            <v/>
          </cell>
          <cell r="AL176" t="str">
            <v>○</v>
          </cell>
          <cell r="AM176" t="str">
            <v>○</v>
          </cell>
          <cell r="AO176">
            <v>30</v>
          </cell>
          <cell r="AP176">
            <v>20</v>
          </cell>
          <cell r="AQ176">
            <v>990</v>
          </cell>
          <cell r="AR176" t="str">
            <v>しない</v>
          </cell>
          <cell r="AS176">
            <v>6</v>
          </cell>
          <cell r="AT176">
            <v>11</v>
          </cell>
          <cell r="AU176" t="str">
            <v>公社）神奈川県産業廃棄物協会</v>
          </cell>
          <cell r="AV176" t="str">
            <v/>
          </cell>
          <cell r="AW176" t="str">
            <v/>
          </cell>
          <cell r="AX176" t="str">
            <v/>
          </cell>
        </row>
        <row r="177">
          <cell r="A177" t="str">
            <v>2586</v>
          </cell>
          <cell r="B177" t="str">
            <v>10-2586-0</v>
          </cell>
          <cell r="D177" t="str">
            <v>10</v>
          </cell>
          <cell r="E177" t="str">
            <v>渡辺</v>
          </cell>
          <cell r="F177" t="str">
            <v>2586-0</v>
          </cell>
          <cell r="G177" t="str">
            <v>東京南部教職員組合大田区協議会</v>
          </cell>
          <cell r="H177">
            <v>6</v>
          </cell>
          <cell r="I177" t="str">
            <v>○</v>
          </cell>
          <cell r="J177" t="str">
            <v>○</v>
          </cell>
          <cell r="K177" t="str">
            <v>ﾌｫｰﾏｯﾄ</v>
          </cell>
          <cell r="L177" t="str">
            <v>企業名なし(990)</v>
          </cell>
          <cell r="M177" t="str">
            <v>ﾌｫｰﾏｯﾄ</v>
          </cell>
          <cell r="N177" t="str">
            <v>企業名なし(990)</v>
          </cell>
          <cell r="O177" t="str">
            <v>変更しない</v>
          </cell>
          <cell r="P177" t="str">
            <v>変更しない</v>
          </cell>
          <cell r="Q177" t="str">
            <v>変更しない</v>
          </cell>
          <cell r="R177" t="str">
            <v>○</v>
          </cell>
          <cell r="S177" t="str">
            <v>ﾌｫｰﾏｯﾄ</v>
          </cell>
          <cell r="T177" t="str">
            <v>通常★</v>
          </cell>
          <cell r="U177" t="str">
            <v>ﾌｫｰﾏｯﾄ</v>
          </cell>
          <cell r="V177" t="str">
            <v>通常★</v>
          </cell>
          <cell r="W177" t="str">
            <v>ﾌｫｰﾏｯﾄ</v>
          </cell>
          <cell r="X177" t="str">
            <v>通常</v>
          </cell>
          <cell r="Y177" t="str">
            <v>お客様各位</v>
          </cell>
          <cell r="AA177" t="str">
            <v/>
          </cell>
          <cell r="AB177" t="str">
            <v>丸大食品株式会社</v>
          </cell>
          <cell r="AC177" t="str">
            <v>裏面</v>
          </cell>
          <cell r="AD177" t="str">
            <v>○</v>
          </cell>
          <cell r="AE177" t="str">
            <v>郵送又はFAXにて</v>
          </cell>
          <cell r="AF177" t="str">
            <v>○</v>
          </cell>
          <cell r="AG177" t="str">
            <v>○</v>
          </cell>
          <cell r="AH177" t="str">
            <v>○</v>
          </cell>
          <cell r="AI177" t="str">
            <v>○</v>
          </cell>
          <cell r="AJ177" t="str">
            <v>○</v>
          </cell>
          <cell r="AK177" t="str">
            <v>○</v>
          </cell>
          <cell r="AL177" t="str">
            <v>○</v>
          </cell>
          <cell r="AM177" t="str">
            <v>○</v>
          </cell>
          <cell r="AO177">
            <v>30</v>
          </cell>
          <cell r="AP177">
            <v>20</v>
          </cell>
          <cell r="AQ177">
            <v>990</v>
          </cell>
          <cell r="AR177" t="str">
            <v>しない</v>
          </cell>
          <cell r="AS177">
            <v>6</v>
          </cell>
          <cell r="AT177">
            <v>11</v>
          </cell>
          <cell r="AU177" t="str">
            <v>東京南部教職員組合大田区協議会</v>
          </cell>
          <cell r="AV177" t="str">
            <v/>
          </cell>
          <cell r="AW177" t="str">
            <v/>
          </cell>
          <cell r="AX177" t="str">
            <v/>
          </cell>
        </row>
        <row r="178">
          <cell r="A178" t="str">
            <v>2643</v>
          </cell>
          <cell r="B178" t="str">
            <v>10-2643-0</v>
          </cell>
          <cell r="D178" t="str">
            <v>10</v>
          </cell>
          <cell r="E178" t="str">
            <v>渡辺</v>
          </cell>
          <cell r="F178" t="str">
            <v>2643-0</v>
          </cell>
          <cell r="G178" t="str">
            <v>王子マテリア労働組合本部</v>
          </cell>
          <cell r="H178">
            <v>2</v>
          </cell>
          <cell r="I178" t="str">
            <v>○</v>
          </cell>
          <cell r="J178" t="str">
            <v>○</v>
          </cell>
          <cell r="K178" t="str">
            <v>ﾌｫｰﾏｯﾄ</v>
          </cell>
          <cell r="L178" t="str">
            <v>【変動】通常+自家用</v>
          </cell>
          <cell r="M178" t="str">
            <v>ﾌｫｰﾏｯﾄ</v>
          </cell>
          <cell r="N178" t="str">
            <v>【変動】通常+自家用</v>
          </cell>
          <cell r="O178" t="str">
            <v>変更しない</v>
          </cell>
          <cell r="P178" t="str">
            <v>変更しない</v>
          </cell>
          <cell r="Q178" t="str">
            <v>変更しない</v>
          </cell>
          <cell r="R178" t="str">
            <v/>
          </cell>
          <cell r="S178" t="str">
            <v>ﾌｫｰﾏｯﾄ</v>
          </cell>
          <cell r="T178" t="str">
            <v>【変動】通常</v>
          </cell>
          <cell r="U178" t="str">
            <v>ﾌｫｰﾏｯﾄ</v>
          </cell>
          <cell r="V178" t="str">
            <v>【変動】通常</v>
          </cell>
          <cell r="W178" t="str">
            <v>ﾌｫｰﾏｯﾄ</v>
          </cell>
          <cell r="X178" t="str">
            <v>通常</v>
          </cell>
          <cell r="Y178" t="str">
            <v>お客様各位</v>
          </cell>
          <cell r="AA178" t="str">
            <v/>
          </cell>
          <cell r="AB178" t="str">
            <v>丸大食品株式会社</v>
          </cell>
          <cell r="AC178" t="str">
            <v>裏面</v>
          </cell>
          <cell r="AD178" t="str">
            <v>○</v>
          </cell>
          <cell r="AE178" t="str">
            <v>郵送又はFAXにて</v>
          </cell>
          <cell r="AF178" t="str">
            <v>○</v>
          </cell>
          <cell r="AG178" t="str">
            <v>○</v>
          </cell>
          <cell r="AH178" t="str">
            <v>○</v>
          </cell>
          <cell r="AI178" t="str">
            <v>○</v>
          </cell>
          <cell r="AJ178" t="str">
            <v>○</v>
          </cell>
          <cell r="AK178" t="str">
            <v/>
          </cell>
          <cell r="AL178" t="str">
            <v>○</v>
          </cell>
          <cell r="AM178" t="str">
            <v>○</v>
          </cell>
          <cell r="AO178">
            <v>35</v>
          </cell>
          <cell r="AP178">
            <v>20</v>
          </cell>
          <cell r="AQ178">
            <v>990</v>
          </cell>
          <cell r="AR178" t="str">
            <v>しない</v>
          </cell>
          <cell r="AS178">
            <v>6</v>
          </cell>
          <cell r="AT178">
            <v>11</v>
          </cell>
          <cell r="AU178" t="str">
            <v>王子マテリア労働組合</v>
          </cell>
          <cell r="AV178" t="str">
            <v/>
          </cell>
          <cell r="AW178" t="str">
            <v/>
          </cell>
          <cell r="AX178" t="str">
            <v/>
          </cell>
        </row>
        <row r="179">
          <cell r="A179" t="str">
            <v>2657</v>
          </cell>
          <cell r="B179" t="str">
            <v>10-2657-0</v>
          </cell>
          <cell r="D179" t="str">
            <v>10</v>
          </cell>
          <cell r="E179" t="str">
            <v>渡辺</v>
          </cell>
          <cell r="F179" t="str">
            <v>2657-0</v>
          </cell>
          <cell r="G179" t="str">
            <v>王子イメ-ジングメディア労働組合</v>
          </cell>
          <cell r="H179">
            <v>0</v>
          </cell>
          <cell r="I179" t="str">
            <v>○</v>
          </cell>
          <cell r="J179" t="str">
            <v>○</v>
          </cell>
          <cell r="K179" t="str">
            <v>ﾌｫｰﾏｯﾄ</v>
          </cell>
          <cell r="L179" t="str">
            <v>【変動】通常+自家用</v>
          </cell>
          <cell r="M179" t="str">
            <v>ﾌｫｰﾏｯﾄ</v>
          </cell>
          <cell r="N179" t="str">
            <v>【変動】通常+自家用</v>
          </cell>
          <cell r="O179" t="str">
            <v>変更しない</v>
          </cell>
          <cell r="P179" t="str">
            <v>変更しない</v>
          </cell>
          <cell r="Q179" t="str">
            <v>変更しない</v>
          </cell>
          <cell r="R179" t="str">
            <v/>
          </cell>
          <cell r="S179" t="str">
            <v>ﾌｫｰﾏｯﾄ</v>
          </cell>
          <cell r="T179" t="str">
            <v>【変動】通常</v>
          </cell>
          <cell r="U179" t="str">
            <v>ﾌｫｰﾏｯﾄ</v>
          </cell>
          <cell r="V179" t="str">
            <v>【変動】通常</v>
          </cell>
          <cell r="W179" t="str">
            <v>ﾌｫｰﾏｯﾄ</v>
          </cell>
          <cell r="X179" t="str">
            <v>通常</v>
          </cell>
          <cell r="Y179" t="str">
            <v>お客様各位</v>
          </cell>
          <cell r="AA179" t="str">
            <v/>
          </cell>
          <cell r="AB179" t="str">
            <v>丸大食品株式会社</v>
          </cell>
          <cell r="AC179" t="str">
            <v>裏面</v>
          </cell>
          <cell r="AD179" t="str">
            <v>○</v>
          </cell>
          <cell r="AE179" t="str">
            <v>郵送又はFAXにて</v>
          </cell>
          <cell r="AF179" t="str">
            <v>○</v>
          </cell>
          <cell r="AG179" t="str">
            <v>○</v>
          </cell>
          <cell r="AH179" t="str">
            <v>○</v>
          </cell>
          <cell r="AI179" t="str">
            <v>○</v>
          </cell>
          <cell r="AJ179" t="str">
            <v>○</v>
          </cell>
          <cell r="AK179" t="str">
            <v/>
          </cell>
          <cell r="AL179" t="str">
            <v>○</v>
          </cell>
          <cell r="AM179" t="str">
            <v>○</v>
          </cell>
          <cell r="AO179">
            <v>35</v>
          </cell>
          <cell r="AP179">
            <v>20</v>
          </cell>
          <cell r="AQ179">
            <v>990</v>
          </cell>
          <cell r="AR179" t="str">
            <v>しない</v>
          </cell>
          <cell r="AS179">
            <v>6</v>
          </cell>
          <cell r="AT179">
            <v>11</v>
          </cell>
          <cell r="AU179" t="str">
            <v>王子イメ-ジングメディア労働組合</v>
          </cell>
          <cell r="AV179" t="str">
            <v/>
          </cell>
          <cell r="AW179" t="str">
            <v/>
          </cell>
          <cell r="AX179" t="str">
            <v/>
          </cell>
        </row>
        <row r="180">
          <cell r="A180" t="str">
            <v>4601</v>
          </cell>
          <cell r="B180" t="str">
            <v>10-4601-0</v>
          </cell>
          <cell r="D180" t="str">
            <v>10</v>
          </cell>
          <cell r="E180" t="str">
            <v>渡辺</v>
          </cell>
          <cell r="F180" t="str">
            <v>4601-0</v>
          </cell>
          <cell r="G180" t="str">
            <v>山梨中央銀行職員組合</v>
          </cell>
          <cell r="H180">
            <v>0</v>
          </cell>
          <cell r="I180" t="str">
            <v>×</v>
          </cell>
          <cell r="J180" t="str">
            <v>×</v>
          </cell>
          <cell r="K180" t="str">
            <v>＠</v>
          </cell>
          <cell r="L180" t="str">
            <v>通常+自家用★</v>
          </cell>
          <cell r="N180" t="str">
            <v>通常+自家用★</v>
          </cell>
          <cell r="S180" t="str">
            <v>ﾌｫｰﾏｯﾄ</v>
          </cell>
          <cell r="T180" t="str">
            <v>通常★</v>
          </cell>
          <cell r="U180" t="str">
            <v>ﾌｫｰﾏｯﾄ</v>
          </cell>
          <cell r="V180" t="str">
            <v>通常★</v>
          </cell>
          <cell r="W180" t="str">
            <v>ﾌｫｰﾏｯﾄ</v>
          </cell>
          <cell r="X180" t="str">
            <v>通常</v>
          </cell>
          <cell r="Y180" t="str">
            <v>お客様各位</v>
          </cell>
          <cell r="AB180" t="str">
            <v>丸大食品株式会社</v>
          </cell>
          <cell r="AC180" t="str">
            <v>裏面</v>
          </cell>
          <cell r="AD180" t="str">
            <v>○</v>
          </cell>
          <cell r="AF180" t="str">
            <v>○</v>
          </cell>
          <cell r="AG180" t="str">
            <v>○</v>
          </cell>
          <cell r="AJ180" t="str">
            <v>○</v>
          </cell>
          <cell r="AO180">
            <v>30</v>
          </cell>
          <cell r="AP180">
            <v>20</v>
          </cell>
          <cell r="AQ180">
            <v>990</v>
          </cell>
          <cell r="AR180" t="str">
            <v>しない</v>
          </cell>
          <cell r="AS180">
            <v>6</v>
          </cell>
          <cell r="AT180">
            <v>10</v>
          </cell>
          <cell r="AU180" t="str">
            <v>山梨中央銀行職員組合</v>
          </cell>
        </row>
        <row r="181">
          <cell r="A181" t="str">
            <v>4601-1</v>
          </cell>
          <cell r="B181" t="str">
            <v>10-4601-1</v>
          </cell>
          <cell r="D181" t="str">
            <v>10</v>
          </cell>
          <cell r="E181" t="str">
            <v>渡辺</v>
          </cell>
          <cell r="F181" t="str">
            <v>4601-1</v>
          </cell>
          <cell r="G181" t="str">
            <v>山梨中央銀行（個人）</v>
          </cell>
          <cell r="H181">
            <v>14</v>
          </cell>
          <cell r="I181" t="str">
            <v>○</v>
          </cell>
          <cell r="J181" t="str">
            <v>○</v>
          </cell>
          <cell r="K181" t="str">
            <v>ﾌｫｰﾏｯﾄ</v>
          </cell>
          <cell r="L181" t="str">
            <v>通常+自家用★</v>
          </cell>
          <cell r="M181" t="str">
            <v>ﾌｫｰﾏｯﾄ</v>
          </cell>
          <cell r="N181" t="str">
            <v>通常+自家用★</v>
          </cell>
          <cell r="O181" t="str">
            <v>変更しない</v>
          </cell>
          <cell r="P181" t="str">
            <v>変更しない</v>
          </cell>
          <cell r="Q181" t="str">
            <v>変更しない</v>
          </cell>
          <cell r="R181" t="str">
            <v>×</v>
          </cell>
          <cell r="T181" t="str">
            <v>通常★</v>
          </cell>
          <cell r="U181" t="str">
            <v>ﾌｫｰﾏｯﾄ</v>
          </cell>
          <cell r="V181" t="str">
            <v>通常★</v>
          </cell>
          <cell r="W181" t="str">
            <v>ﾌｫｰﾏｯﾄ</v>
          </cell>
          <cell r="X181" t="str">
            <v>通常</v>
          </cell>
          <cell r="Y181" t="str">
            <v>お客様各位</v>
          </cell>
          <cell r="AB181" t="str">
            <v>丸大食品株式会社</v>
          </cell>
          <cell r="AC181" t="str">
            <v>裏面</v>
          </cell>
          <cell r="AD181" t="str">
            <v>○</v>
          </cell>
          <cell r="AE181" t="str">
            <v>郵送又はFAXにて</v>
          </cell>
          <cell r="AF181" t="str">
            <v>○</v>
          </cell>
          <cell r="AG181" t="str">
            <v>○</v>
          </cell>
          <cell r="AH181" t="str">
            <v>○</v>
          </cell>
          <cell r="AI181" t="str">
            <v>○</v>
          </cell>
          <cell r="AJ181" t="str">
            <v>○</v>
          </cell>
          <cell r="AO181">
            <v>30</v>
          </cell>
          <cell r="AP181">
            <v>20</v>
          </cell>
          <cell r="AQ181">
            <v>990</v>
          </cell>
          <cell r="AR181" t="str">
            <v>しない</v>
          </cell>
          <cell r="AT181">
            <v>10</v>
          </cell>
        </row>
        <row r="182">
          <cell r="A182" t="str">
            <v>4602</v>
          </cell>
          <cell r="B182" t="str">
            <v>10-4602-0</v>
          </cell>
          <cell r="D182" t="str">
            <v>10</v>
          </cell>
          <cell r="E182" t="str">
            <v>渡辺</v>
          </cell>
          <cell r="F182" t="str">
            <v>4602-0</v>
          </cell>
          <cell r="G182" t="str">
            <v>ギフトセンター　コスモス</v>
          </cell>
          <cell r="H182">
            <v>15</v>
          </cell>
          <cell r="I182" t="str">
            <v>×</v>
          </cell>
          <cell r="J182" t="str">
            <v>×</v>
          </cell>
          <cell r="L182" t="str">
            <v>通常+自家用</v>
          </cell>
          <cell r="N182" t="str">
            <v>通常+自家用</v>
          </cell>
          <cell r="S182" t="str">
            <v>必要なし</v>
          </cell>
          <cell r="T182" t="str">
            <v>通常</v>
          </cell>
          <cell r="U182" t="str">
            <v>必要なし</v>
          </cell>
          <cell r="W182" t="str">
            <v>ﾌｫｰﾏｯﾄ</v>
          </cell>
          <cell r="X182" t="str">
            <v>FAXなし</v>
          </cell>
          <cell r="AQ182">
            <v>990</v>
          </cell>
          <cell r="AU182" t="str">
            <v>山梨日野自動車株式会社</v>
          </cell>
        </row>
        <row r="183">
          <cell r="A183" t="str">
            <v>4603</v>
          </cell>
          <cell r="B183" t="str">
            <v>10-4603-0</v>
          </cell>
          <cell r="D183" t="str">
            <v>10</v>
          </cell>
          <cell r="E183" t="str">
            <v>渡辺</v>
          </cell>
          <cell r="F183" t="str">
            <v>4603-0</v>
          </cell>
          <cell r="G183" t="str">
            <v>三井金属アクト　労働組合</v>
          </cell>
          <cell r="H183">
            <v>12</v>
          </cell>
          <cell r="I183" t="str">
            <v>×</v>
          </cell>
          <cell r="J183" t="str">
            <v>×</v>
          </cell>
          <cell r="K183" t="str">
            <v>＠</v>
          </cell>
          <cell r="L183" t="str">
            <v>通常+自家用</v>
          </cell>
          <cell r="N183" t="str">
            <v>通常+自家用</v>
          </cell>
          <cell r="S183" t="str">
            <v>＠</v>
          </cell>
          <cell r="T183" t="str">
            <v>【変動】基本版のみ</v>
          </cell>
          <cell r="U183" t="str">
            <v>＠</v>
          </cell>
          <cell r="V183" t="str">
            <v>【変動】基本版のみ</v>
          </cell>
          <cell r="W183" t="str">
            <v>ﾌｫｰﾏｯﾄ</v>
          </cell>
          <cell r="X183" t="str">
            <v>FAXなし</v>
          </cell>
          <cell r="Y183" t="str">
            <v>お客様各位</v>
          </cell>
          <cell r="AB183" t="str">
            <v>三井金属アクト労働組合</v>
          </cell>
          <cell r="AC183" t="str">
            <v>裏面</v>
          </cell>
          <cell r="AD183" t="str">
            <v>労働組合事務局まで</v>
          </cell>
          <cell r="AE183" t="str">
            <v>裏面申込書にご記入のうえ</v>
          </cell>
          <cell r="AF183" t="str">
            <v>無</v>
          </cell>
          <cell r="AG183" t="str">
            <v>給与天引</v>
          </cell>
          <cell r="AH183">
            <v>45860</v>
          </cell>
          <cell r="AO183">
            <v>35</v>
          </cell>
          <cell r="AQ183">
            <v>990</v>
          </cell>
          <cell r="AR183" t="str">
            <v>しない</v>
          </cell>
          <cell r="AS183">
            <v>6</v>
          </cell>
          <cell r="AT183">
            <v>11</v>
          </cell>
          <cell r="AU183" t="str">
            <v>三井金属アクト　労働組合</v>
          </cell>
        </row>
        <row r="184">
          <cell r="A184" t="str">
            <v>4603-1</v>
          </cell>
          <cell r="B184" t="str">
            <v>10-4603-1</v>
          </cell>
          <cell r="D184" t="str">
            <v>10</v>
          </cell>
          <cell r="E184" t="str">
            <v>渡辺</v>
          </cell>
          <cell r="F184" t="str">
            <v>4603-1</v>
          </cell>
          <cell r="G184" t="str">
            <v>三井金属ダイカ　スト労働組合</v>
          </cell>
          <cell r="H184">
            <v>9</v>
          </cell>
          <cell r="I184" t="str">
            <v>×</v>
          </cell>
          <cell r="J184" t="str">
            <v>×</v>
          </cell>
          <cell r="K184" t="str">
            <v>＠</v>
          </cell>
          <cell r="L184" t="str">
            <v>通常+自家用</v>
          </cell>
          <cell r="N184" t="str">
            <v>通常+自家用</v>
          </cell>
          <cell r="S184" t="str">
            <v>＠</v>
          </cell>
          <cell r="T184" t="str">
            <v>【変動】基本版のみ</v>
          </cell>
          <cell r="U184" t="str">
            <v>＠</v>
          </cell>
          <cell r="V184" t="str">
            <v>【変動】基本版のみ</v>
          </cell>
          <cell r="W184" t="str">
            <v>ﾌｫｰﾏｯﾄ</v>
          </cell>
          <cell r="X184" t="str">
            <v>FAXなし</v>
          </cell>
          <cell r="Y184" t="str">
            <v>お客様各位</v>
          </cell>
          <cell r="AO184">
            <v>35</v>
          </cell>
          <cell r="AQ184">
            <v>990</v>
          </cell>
          <cell r="AR184" t="str">
            <v>しない</v>
          </cell>
          <cell r="AS184">
            <v>6</v>
          </cell>
          <cell r="AT184">
            <v>11</v>
          </cell>
          <cell r="AU184" t="str">
            <v>三井金属ダイカスト　労働組合</v>
          </cell>
        </row>
        <row r="185">
          <cell r="A185" t="str">
            <v>4604</v>
          </cell>
          <cell r="B185" t="str">
            <v>10-4604-0</v>
          </cell>
          <cell r="D185" t="str">
            <v>10</v>
          </cell>
          <cell r="E185" t="str">
            <v>渡辺</v>
          </cell>
          <cell r="F185" t="str">
            <v>4604-0</v>
          </cell>
          <cell r="G185" t="str">
            <v>キトー労働組合</v>
          </cell>
          <cell r="H185">
            <v>15</v>
          </cell>
          <cell r="I185" t="str">
            <v>×</v>
          </cell>
          <cell r="J185" t="str">
            <v>×</v>
          </cell>
          <cell r="K185" t="str">
            <v>＠</v>
          </cell>
          <cell r="L185" t="str">
            <v>通常+自家用</v>
          </cell>
          <cell r="N185" t="str">
            <v>通常+自家用</v>
          </cell>
          <cell r="S185" t="str">
            <v>＠</v>
          </cell>
          <cell r="T185" t="str">
            <v>【変動】基本版のみ</v>
          </cell>
          <cell r="U185" t="str">
            <v>＠</v>
          </cell>
          <cell r="V185" t="str">
            <v>【変動】基本版のみ</v>
          </cell>
          <cell r="W185" t="str">
            <v>ﾌｫｰﾏｯﾄ</v>
          </cell>
          <cell r="X185" t="str">
            <v>FAXなし</v>
          </cell>
          <cell r="Y185" t="str">
            <v>お客様各位</v>
          </cell>
          <cell r="AB185" t="str">
            <v>キトー労働組合</v>
          </cell>
          <cell r="AC185" t="str">
            <v>裏面</v>
          </cell>
          <cell r="AD185" t="str">
            <v>組合事務所まで</v>
          </cell>
          <cell r="AE185" t="str">
            <v>裏面申込書にご記入のうえ</v>
          </cell>
          <cell r="AF185" t="str">
            <v>無</v>
          </cell>
          <cell r="AG185" t="str">
            <v>給与天引</v>
          </cell>
          <cell r="AH185">
            <v>45860</v>
          </cell>
          <cell r="AO185">
            <v>35</v>
          </cell>
          <cell r="AQ185">
            <v>990</v>
          </cell>
          <cell r="AR185" t="str">
            <v>しない</v>
          </cell>
          <cell r="AS185">
            <v>6</v>
          </cell>
          <cell r="AT185">
            <v>11</v>
          </cell>
          <cell r="AU185" t="str">
            <v>キトー労働組合</v>
          </cell>
        </row>
        <row r="186">
          <cell r="A186" t="str">
            <v>4802</v>
          </cell>
          <cell r="B186" t="str">
            <v>10-4802-0</v>
          </cell>
          <cell r="D186" t="str">
            <v>10</v>
          </cell>
          <cell r="E186" t="str">
            <v>渡辺</v>
          </cell>
          <cell r="F186" t="str">
            <v>4802-0</v>
          </cell>
          <cell r="G186" t="str">
            <v>大阪土地家屋調査士協同組合</v>
          </cell>
          <cell r="H186">
            <v>13</v>
          </cell>
          <cell r="I186" t="str">
            <v>○</v>
          </cell>
          <cell r="J186" t="str">
            <v>○</v>
          </cell>
          <cell r="K186" t="str">
            <v>ﾌｫｰﾏｯﾄ</v>
          </cell>
          <cell r="L186" t="str">
            <v>通常+自家用★</v>
          </cell>
          <cell r="M186" t="str">
            <v>ﾌｫｰﾏｯﾄ</v>
          </cell>
          <cell r="N186" t="str">
            <v>通常+自家用★</v>
          </cell>
          <cell r="O186" t="str">
            <v>変更しない</v>
          </cell>
          <cell r="P186" t="str">
            <v>変更しない</v>
          </cell>
          <cell r="Q186" t="str">
            <v>変更しない</v>
          </cell>
          <cell r="R186" t="str">
            <v>◎</v>
          </cell>
          <cell r="S186" t="str">
            <v>ﾌｫｰﾏｯﾄ</v>
          </cell>
          <cell r="T186" t="str">
            <v>通常★</v>
          </cell>
          <cell r="U186" t="str">
            <v>ﾌｫｰﾏｯﾄ</v>
          </cell>
          <cell r="V186" t="str">
            <v>通常★</v>
          </cell>
          <cell r="W186" t="str">
            <v>ﾌｫｰﾏｯﾄ</v>
          </cell>
          <cell r="X186" t="str">
            <v>通常</v>
          </cell>
          <cell r="Y186" t="str">
            <v>お客様各位</v>
          </cell>
          <cell r="AA186" t="str">
            <v/>
          </cell>
          <cell r="AB186" t="str">
            <v>丸大食品株式会社</v>
          </cell>
          <cell r="AC186" t="str">
            <v>裏面</v>
          </cell>
          <cell r="AD186" t="str">
            <v>○</v>
          </cell>
          <cell r="AE186" t="str">
            <v>FAXにて</v>
          </cell>
          <cell r="AF186" t="str">
            <v>○</v>
          </cell>
          <cell r="AG186" t="str">
            <v>○</v>
          </cell>
          <cell r="AH186" t="str">
            <v>○</v>
          </cell>
          <cell r="AI186" t="str">
            <v>○</v>
          </cell>
          <cell r="AJ186" t="str">
            <v>○</v>
          </cell>
          <cell r="AK186" t="str">
            <v>○</v>
          </cell>
          <cell r="AL186" t="str">
            <v>○</v>
          </cell>
          <cell r="AM186" t="str">
            <v>○</v>
          </cell>
          <cell r="AO186">
            <v>30</v>
          </cell>
          <cell r="AP186">
            <v>20</v>
          </cell>
          <cell r="AQ186">
            <v>990</v>
          </cell>
          <cell r="AR186" t="str">
            <v>しない</v>
          </cell>
          <cell r="AS186">
            <v>6</v>
          </cell>
          <cell r="AT186">
            <v>11</v>
          </cell>
          <cell r="AU186" t="str">
            <v>大阪土地家屋調査士協同組合</v>
          </cell>
          <cell r="AV186" t="str">
            <v>14</v>
          </cell>
          <cell r="AW186" t="str">
            <v/>
          </cell>
          <cell r="AX186" t="str">
            <v/>
          </cell>
        </row>
        <row r="187">
          <cell r="A187" t="str">
            <v>4814</v>
          </cell>
          <cell r="B187" t="str">
            <v>10-4814-0</v>
          </cell>
          <cell r="D187" t="str">
            <v>10</v>
          </cell>
          <cell r="E187" t="str">
            <v>渡辺</v>
          </cell>
          <cell r="F187" t="str">
            <v>4814-0</v>
          </cell>
          <cell r="G187" t="str">
            <v>住之江競争競艇組合</v>
          </cell>
          <cell r="H187">
            <v>0</v>
          </cell>
          <cell r="I187" t="str">
            <v>○</v>
          </cell>
          <cell r="J187" t="str">
            <v>○</v>
          </cell>
          <cell r="K187" t="str">
            <v>ﾌｫｰﾏｯﾄ</v>
          </cell>
          <cell r="L187" t="str">
            <v>通常+自家用★</v>
          </cell>
          <cell r="M187" t="str">
            <v>ﾌｫｰﾏｯﾄ</v>
          </cell>
          <cell r="N187" t="str">
            <v>通常+自家用★</v>
          </cell>
          <cell r="O187" t="str">
            <v>変更しない</v>
          </cell>
          <cell r="P187" t="str">
            <v>変更しない</v>
          </cell>
          <cell r="Q187" t="str">
            <v>変更しない</v>
          </cell>
          <cell r="R187" t="str">
            <v>×</v>
          </cell>
          <cell r="S187" t="str">
            <v>ﾌｫｰﾏｯﾄ</v>
          </cell>
          <cell r="T187" t="str">
            <v/>
          </cell>
          <cell r="Y187" t="str">
            <v>お客様各位</v>
          </cell>
          <cell r="AA187" t="str">
            <v/>
          </cell>
          <cell r="AB187" t="str">
            <v>丸大食品株式会社</v>
          </cell>
          <cell r="AC187" t="str">
            <v>裏面</v>
          </cell>
          <cell r="AD187" t="str">
            <v>○</v>
          </cell>
          <cell r="AF187" t="str">
            <v>○</v>
          </cell>
          <cell r="AG187" t="str">
            <v>○</v>
          </cell>
          <cell r="AH187" t="str">
            <v>○</v>
          </cell>
          <cell r="AI187" t="str">
            <v>○</v>
          </cell>
          <cell r="AJ187" t="str">
            <v>○</v>
          </cell>
          <cell r="AK187" t="str">
            <v>○</v>
          </cell>
          <cell r="AL187" t="str">
            <v>○</v>
          </cell>
          <cell r="AM187" t="str">
            <v>○</v>
          </cell>
          <cell r="AO187">
            <v>30</v>
          </cell>
          <cell r="AP187">
            <v>20</v>
          </cell>
          <cell r="AQ187">
            <v>990</v>
          </cell>
          <cell r="AR187" t="str">
            <v>しない</v>
          </cell>
          <cell r="AS187">
            <v>6</v>
          </cell>
          <cell r="AT187">
            <v>11</v>
          </cell>
          <cell r="AU187" t="str">
            <v>住之江競艇　　　　　　　　　　労働組合</v>
          </cell>
          <cell r="AV187" t="str">
            <v/>
          </cell>
          <cell r="AW187" t="str">
            <v/>
          </cell>
          <cell r="AX187" t="str">
            <v/>
          </cell>
        </row>
        <row r="188">
          <cell r="A188" t="str">
            <v>4819</v>
          </cell>
          <cell r="B188" t="str">
            <v>10-4819-0</v>
          </cell>
          <cell r="D188" t="str">
            <v>10</v>
          </cell>
          <cell r="E188" t="str">
            <v>渡辺</v>
          </cell>
          <cell r="F188" t="str">
            <v>4819-0</v>
          </cell>
          <cell r="G188" t="str">
            <v>総合物流協同　組合</v>
          </cell>
          <cell r="H188">
            <v>2</v>
          </cell>
          <cell r="I188" t="str">
            <v>○</v>
          </cell>
          <cell r="J188" t="str">
            <v>○</v>
          </cell>
          <cell r="K188" t="str">
            <v>ﾌｫｰﾏｯﾄ</v>
          </cell>
          <cell r="L188" t="str">
            <v>通常+自家用★</v>
          </cell>
          <cell r="M188" t="str">
            <v>ﾌｫｰﾏｯﾄ</v>
          </cell>
          <cell r="N188" t="str">
            <v>通常+自家用★</v>
          </cell>
          <cell r="O188" t="str">
            <v>変更しない</v>
          </cell>
          <cell r="P188" t="str">
            <v>変更しない</v>
          </cell>
          <cell r="Q188" t="str">
            <v>変更しない</v>
          </cell>
          <cell r="R188" t="str">
            <v>○</v>
          </cell>
          <cell r="S188" t="str">
            <v>ﾌｫｰﾏｯﾄ</v>
          </cell>
          <cell r="T188" t="str">
            <v>通常★</v>
          </cell>
          <cell r="U188" t="str">
            <v>ﾌｫｰﾏｯﾄ</v>
          </cell>
          <cell r="V188" t="str">
            <v>通常★</v>
          </cell>
          <cell r="W188" t="str">
            <v>ﾌｫｰﾏｯﾄ</v>
          </cell>
          <cell r="X188" t="str">
            <v>通常</v>
          </cell>
          <cell r="Y188" t="str">
            <v>お客様各位</v>
          </cell>
          <cell r="AA188" t="str">
            <v/>
          </cell>
          <cell r="AB188" t="str">
            <v>総合物流協同組合</v>
          </cell>
          <cell r="AC188" t="str">
            <v>裏面</v>
          </cell>
          <cell r="AD188" t="str">
            <v>○</v>
          </cell>
          <cell r="AE188" t="str">
            <v>FAXにて</v>
          </cell>
          <cell r="AF188" t="str">
            <v>○</v>
          </cell>
          <cell r="AG188" t="str">
            <v>○</v>
          </cell>
          <cell r="AH188" t="str">
            <v>○</v>
          </cell>
          <cell r="AI188" t="str">
            <v>○</v>
          </cell>
          <cell r="AJ188" t="str">
            <v>○</v>
          </cell>
          <cell r="AK188" t="str">
            <v/>
          </cell>
          <cell r="AL188" t="str">
            <v/>
          </cell>
          <cell r="AM188" t="str">
            <v/>
          </cell>
          <cell r="AO188">
            <v>30</v>
          </cell>
          <cell r="AP188">
            <v>20</v>
          </cell>
          <cell r="AQ188">
            <v>990</v>
          </cell>
          <cell r="AR188" t="str">
            <v>しない</v>
          </cell>
          <cell r="AS188">
            <v>6</v>
          </cell>
          <cell r="AT188">
            <v>11</v>
          </cell>
          <cell r="AU188" t="str">
            <v>総合物流協同組合</v>
          </cell>
          <cell r="AV188" t="str">
            <v>17</v>
          </cell>
          <cell r="AW188" t="str">
            <v/>
          </cell>
          <cell r="AX188" t="str">
            <v/>
          </cell>
        </row>
        <row r="189">
          <cell r="A189" t="str">
            <v>4821</v>
          </cell>
          <cell r="B189" t="str">
            <v>10-4821-0</v>
          </cell>
          <cell r="D189" t="str">
            <v>10</v>
          </cell>
          <cell r="E189" t="str">
            <v>渡辺</v>
          </cell>
          <cell r="F189" t="str">
            <v>4821-0</v>
          </cell>
          <cell r="G189" t="str">
            <v>協同組合関西企業経営友好会</v>
          </cell>
          <cell r="H189">
            <v>2</v>
          </cell>
          <cell r="I189" t="str">
            <v>○</v>
          </cell>
          <cell r="J189" t="str">
            <v>○</v>
          </cell>
          <cell r="K189" t="str">
            <v>ﾌｫｰﾏｯﾄ</v>
          </cell>
          <cell r="L189" t="str">
            <v>通常+自家用★</v>
          </cell>
          <cell r="M189" t="str">
            <v>ﾌｫｰﾏｯﾄ</v>
          </cell>
          <cell r="N189" t="str">
            <v>通常+自家用★</v>
          </cell>
          <cell r="O189" t="str">
            <v>変更しない</v>
          </cell>
          <cell r="P189" t="str">
            <v>変更しない</v>
          </cell>
          <cell r="Q189" t="str">
            <v>変更しない</v>
          </cell>
          <cell r="R189" t="str">
            <v>○</v>
          </cell>
          <cell r="S189" t="str">
            <v>ﾌｫｰﾏｯﾄ</v>
          </cell>
          <cell r="T189" t="str">
            <v>通常★</v>
          </cell>
          <cell r="U189" t="str">
            <v>ﾌｫｰﾏｯﾄ</v>
          </cell>
          <cell r="V189" t="str">
            <v>通常★</v>
          </cell>
          <cell r="W189" t="str">
            <v>ﾌｫｰﾏｯﾄ</v>
          </cell>
          <cell r="X189" t="str">
            <v>通常</v>
          </cell>
          <cell r="Y189" t="str">
            <v>お客様各位</v>
          </cell>
          <cell r="AA189" t="str">
            <v/>
          </cell>
          <cell r="AB189" t="str">
            <v>協同組合関西企業経営友好会</v>
          </cell>
          <cell r="AC189" t="str">
            <v>裏面</v>
          </cell>
          <cell r="AD189" t="str">
            <v>○</v>
          </cell>
          <cell r="AE189" t="str">
            <v>FAXにて</v>
          </cell>
          <cell r="AF189" t="str">
            <v>○</v>
          </cell>
          <cell r="AG189" t="str">
            <v>○</v>
          </cell>
          <cell r="AH189" t="str">
            <v>○</v>
          </cell>
          <cell r="AI189" t="str">
            <v>○</v>
          </cell>
          <cell r="AJ189" t="str">
            <v>○</v>
          </cell>
          <cell r="AK189" t="str">
            <v/>
          </cell>
          <cell r="AL189" t="str">
            <v/>
          </cell>
          <cell r="AM189" t="str">
            <v/>
          </cell>
          <cell r="AO189">
            <v>30</v>
          </cell>
          <cell r="AP189">
            <v>20</v>
          </cell>
          <cell r="AQ189">
            <v>990</v>
          </cell>
          <cell r="AR189" t="str">
            <v>しない</v>
          </cell>
          <cell r="AS189">
            <v>6</v>
          </cell>
          <cell r="AT189">
            <v>11</v>
          </cell>
          <cell r="AU189" t="str">
            <v>協同組合関西企業経営友好会</v>
          </cell>
          <cell r="AV189" t="str">
            <v/>
          </cell>
          <cell r="AW189" t="str">
            <v/>
          </cell>
          <cell r="AX189" t="str">
            <v/>
          </cell>
        </row>
        <row r="190">
          <cell r="A190" t="str">
            <v>5000</v>
          </cell>
          <cell r="B190" t="str">
            <v>10-5000-0</v>
          </cell>
          <cell r="D190" t="str">
            <v>10</v>
          </cell>
          <cell r="E190" t="str">
            <v>渡辺</v>
          </cell>
          <cell r="F190" t="str">
            <v>5000-0</v>
          </cell>
          <cell r="G190" t="str">
            <v>DM04・500無</v>
          </cell>
          <cell r="H190">
            <v>39</v>
          </cell>
          <cell r="I190" t="str">
            <v>○</v>
          </cell>
          <cell r="J190" t="str">
            <v>○</v>
          </cell>
          <cell r="K190" t="str">
            <v>ﾌｫｰﾏｯﾄ</v>
          </cell>
          <cell r="L190" t="str">
            <v>通常+自家用★</v>
          </cell>
          <cell r="M190" t="str">
            <v>ﾌｫｰﾏｯﾄ</v>
          </cell>
          <cell r="N190" t="str">
            <v>通常+自家用★</v>
          </cell>
          <cell r="O190" t="str">
            <v>変更しない</v>
          </cell>
          <cell r="P190" t="str">
            <v>変更しない</v>
          </cell>
          <cell r="Q190" t="str">
            <v>変更しない</v>
          </cell>
          <cell r="R190" t="str">
            <v>×</v>
          </cell>
          <cell r="S190" t="str">
            <v>必要なし</v>
          </cell>
          <cell r="U190" t="str">
            <v>必要なし</v>
          </cell>
          <cell r="W190" t="str">
            <v>必要なし</v>
          </cell>
          <cell r="Y190" t="str">
            <v>お客様各位</v>
          </cell>
          <cell r="AA190" t="str">
            <v/>
          </cell>
          <cell r="AB190" t="str">
            <v>丸大食品株式会社</v>
          </cell>
          <cell r="AC190" t="str">
            <v>裏面</v>
          </cell>
          <cell r="AD190" t="str">
            <v>○</v>
          </cell>
          <cell r="AE190" t="str">
            <v>FAXにて</v>
          </cell>
          <cell r="AF190" t="str">
            <v>○</v>
          </cell>
          <cell r="AG190" t="str">
            <v>○</v>
          </cell>
          <cell r="AH190" t="str">
            <v>○</v>
          </cell>
          <cell r="AI190" t="str">
            <v>○</v>
          </cell>
          <cell r="AJ190" t="str">
            <v>○</v>
          </cell>
          <cell r="AK190" t="str">
            <v>○</v>
          </cell>
          <cell r="AL190" t="str">
            <v>○</v>
          </cell>
          <cell r="AM190" t="str">
            <v>○</v>
          </cell>
          <cell r="AO190">
            <v>30</v>
          </cell>
          <cell r="AP190">
            <v>20</v>
          </cell>
          <cell r="AQ190">
            <v>990</v>
          </cell>
          <cell r="AR190" t="str">
            <v>しない</v>
          </cell>
          <cell r="AS190">
            <v>5</v>
          </cell>
          <cell r="AT190">
            <v>10</v>
          </cell>
          <cell r="AU190" t="str">
            <v/>
          </cell>
          <cell r="AV190" t="str">
            <v/>
          </cell>
          <cell r="AW190" t="str">
            <v/>
          </cell>
          <cell r="AX190" t="str">
            <v/>
          </cell>
        </row>
        <row r="191">
          <cell r="A191" t="str">
            <v>5027</v>
          </cell>
          <cell r="B191" t="str">
            <v>10-5027-0</v>
          </cell>
          <cell r="D191" t="str">
            <v>10</v>
          </cell>
          <cell r="E191" t="str">
            <v>渡辺</v>
          </cell>
          <cell r="F191" t="str">
            <v>5027-0</v>
          </cell>
          <cell r="G191" t="str">
            <v>月島機械労働組合</v>
          </cell>
          <cell r="H191">
            <v>11</v>
          </cell>
          <cell r="I191" t="str">
            <v>○</v>
          </cell>
          <cell r="J191" t="str">
            <v>○</v>
          </cell>
          <cell r="K191" t="str">
            <v>＠</v>
          </cell>
          <cell r="L191" t="str">
            <v>送料込</v>
          </cell>
          <cell r="M191" t="str">
            <v>＠</v>
          </cell>
          <cell r="N191" t="str">
            <v>送料込</v>
          </cell>
          <cell r="O191" t="str">
            <v>変更する</v>
          </cell>
          <cell r="P191" t="str">
            <v>変更しない</v>
          </cell>
          <cell r="Q191" t="str">
            <v>変更しない</v>
          </cell>
          <cell r="R191" t="str">
            <v>◎</v>
          </cell>
          <cell r="S191" t="str">
            <v>＠</v>
          </cell>
          <cell r="T191" t="str">
            <v>送料込</v>
          </cell>
          <cell r="U191" t="str">
            <v>＠</v>
          </cell>
          <cell r="V191" t="str">
            <v>送料込</v>
          </cell>
          <cell r="W191" t="str">
            <v>ﾌｫｰﾏｯﾄ</v>
          </cell>
          <cell r="X191" t="str">
            <v>FAX変更</v>
          </cell>
          <cell r="Y191" t="str">
            <v>お客様各位</v>
          </cell>
          <cell r="Z191" t="str">
            <v/>
          </cell>
          <cell r="AA191" t="str">
            <v>月島機械労働組合</v>
          </cell>
          <cell r="AB191" t="str">
            <v>丸大食品株式会社</v>
          </cell>
          <cell r="AC191" t="str">
            <v>裏面</v>
          </cell>
          <cell r="AD191" t="str">
            <v>労働組合</v>
          </cell>
          <cell r="AE191" t="str">
            <v/>
          </cell>
          <cell r="AF191" t="str">
            <v>03-5560-6972</v>
          </cell>
          <cell r="AG191" t="str">
            <v>○</v>
          </cell>
          <cell r="AH191" t="str">
            <v>○</v>
          </cell>
          <cell r="AI191" t="str">
            <v>○</v>
          </cell>
          <cell r="AJ191" t="str">
            <v>○</v>
          </cell>
          <cell r="AK191" t="str">
            <v>○</v>
          </cell>
          <cell r="AL191" t="str">
            <v>○</v>
          </cell>
          <cell r="AM191" t="str">
            <v>○</v>
          </cell>
          <cell r="AO191" t="str">
            <v>35％+770</v>
          </cell>
          <cell r="AP191">
            <v>20</v>
          </cell>
          <cell r="AQ191" t="str">
            <v>無料</v>
          </cell>
          <cell r="AR191" t="str">
            <v>しない</v>
          </cell>
          <cell r="AS191">
            <v>6</v>
          </cell>
          <cell r="AT191">
            <v>11</v>
          </cell>
          <cell r="AU191" t="str">
            <v>月島機械労働組合</v>
          </cell>
          <cell r="AV191" t="str">
            <v>20</v>
          </cell>
          <cell r="AW191" t="str">
            <v>部課名</v>
          </cell>
          <cell r="AX191" t="str">
            <v>申込者名</v>
          </cell>
        </row>
        <row r="192">
          <cell r="A192" t="str">
            <v>5029</v>
          </cell>
          <cell r="B192" t="str">
            <v>10-5029-0</v>
          </cell>
          <cell r="D192" t="str">
            <v>10</v>
          </cell>
          <cell r="E192" t="str">
            <v>渡辺</v>
          </cell>
          <cell r="F192" t="str">
            <v>5029-0</v>
          </cell>
          <cell r="G192" t="str">
            <v>横浜個人タクシー協同組合</v>
          </cell>
          <cell r="H192">
            <v>12</v>
          </cell>
          <cell r="I192" t="str">
            <v>○</v>
          </cell>
          <cell r="J192" t="str">
            <v>○</v>
          </cell>
          <cell r="K192" t="str">
            <v>ﾌｫｰﾏｯﾄ</v>
          </cell>
          <cell r="L192" t="str">
            <v>通常★</v>
          </cell>
          <cell r="M192" t="str">
            <v>ﾌｫｰﾏｯﾄ</v>
          </cell>
          <cell r="N192" t="str">
            <v>通常★</v>
          </cell>
          <cell r="O192" t="str">
            <v>変更しない</v>
          </cell>
          <cell r="P192" t="str">
            <v>変更しない</v>
          </cell>
          <cell r="Q192" t="str">
            <v>変更しない</v>
          </cell>
          <cell r="R192" t="str">
            <v>◎</v>
          </cell>
          <cell r="S192" t="str">
            <v>ﾌｫｰﾏｯﾄ</v>
          </cell>
          <cell r="T192" t="str">
            <v>通常★</v>
          </cell>
          <cell r="U192" t="str">
            <v>ﾌｫｰﾏｯﾄ</v>
          </cell>
          <cell r="V192" t="str">
            <v>通常★</v>
          </cell>
          <cell r="W192" t="str">
            <v>ﾌｫｰﾏｯﾄ</v>
          </cell>
          <cell r="X192" t="str">
            <v>通常</v>
          </cell>
          <cell r="Y192" t="str">
            <v>お客様各位</v>
          </cell>
          <cell r="AA192" t="str">
            <v>横浜個人タクシー協同組合</v>
          </cell>
          <cell r="AB192" t="str">
            <v>丸大食品株式会社</v>
          </cell>
          <cell r="AC192" t="str">
            <v>裏面</v>
          </cell>
          <cell r="AD192" t="str">
            <v>○</v>
          </cell>
          <cell r="AE192" t="str">
            <v>ＦＡＸにて</v>
          </cell>
          <cell r="AF192" t="str">
            <v>○</v>
          </cell>
          <cell r="AG192" t="str">
            <v>○</v>
          </cell>
          <cell r="AH192" t="str">
            <v>○</v>
          </cell>
          <cell r="AI192" t="str">
            <v>○</v>
          </cell>
          <cell r="AJ192" t="str">
            <v>○</v>
          </cell>
          <cell r="AK192" t="str">
            <v/>
          </cell>
          <cell r="AL192" t="str">
            <v/>
          </cell>
          <cell r="AM192" t="str">
            <v/>
          </cell>
          <cell r="AO192">
            <v>30</v>
          </cell>
          <cell r="AP192">
            <v>20</v>
          </cell>
          <cell r="AQ192">
            <v>990</v>
          </cell>
          <cell r="AR192" t="str">
            <v>しない</v>
          </cell>
          <cell r="AS192">
            <v>6</v>
          </cell>
          <cell r="AT192">
            <v>11</v>
          </cell>
          <cell r="AU192" t="str">
            <v>横浜個人タクシー　　　　　　　　　協同組合</v>
          </cell>
          <cell r="AV192" t="str">
            <v/>
          </cell>
          <cell r="AW192" t="str">
            <v/>
          </cell>
          <cell r="AX192" t="str">
            <v/>
          </cell>
        </row>
        <row r="193">
          <cell r="A193" t="str">
            <v>5032</v>
          </cell>
          <cell r="B193" t="str">
            <v>10-5032-0</v>
          </cell>
          <cell r="D193" t="str">
            <v>10</v>
          </cell>
          <cell r="E193" t="str">
            <v>渡辺</v>
          </cell>
          <cell r="F193" t="str">
            <v>5032-0</v>
          </cell>
          <cell r="G193" t="str">
            <v>東京工業彫刻協同組合</v>
          </cell>
          <cell r="H193">
            <v>4</v>
          </cell>
          <cell r="I193" t="str">
            <v>○</v>
          </cell>
          <cell r="J193" t="str">
            <v>○</v>
          </cell>
          <cell r="K193" t="str">
            <v>ﾌｫｰﾏｯﾄ</v>
          </cell>
          <cell r="L193" t="str">
            <v>通常+自家用★</v>
          </cell>
          <cell r="M193" t="str">
            <v>ﾌｫｰﾏｯﾄ</v>
          </cell>
          <cell r="N193" t="str">
            <v>通常+自家用★</v>
          </cell>
          <cell r="O193" t="str">
            <v>変更しない</v>
          </cell>
          <cell r="P193" t="str">
            <v>変更しない</v>
          </cell>
          <cell r="Q193" t="str">
            <v>変更しない</v>
          </cell>
          <cell r="R193" t="str">
            <v>○</v>
          </cell>
          <cell r="S193" t="str">
            <v>ﾌｫｰﾏｯﾄ</v>
          </cell>
          <cell r="T193" t="str">
            <v>通常★</v>
          </cell>
          <cell r="U193" t="str">
            <v>ﾌｫｰﾏｯﾄ</v>
          </cell>
          <cell r="V193" t="str">
            <v>通常★</v>
          </cell>
          <cell r="W193" t="str">
            <v>ﾌｫｰﾏｯﾄ</v>
          </cell>
          <cell r="X193" t="str">
            <v>通常</v>
          </cell>
          <cell r="Y193" t="str">
            <v>お客様各位</v>
          </cell>
          <cell r="AA193" t="str">
            <v>東京工業彫刻協同組合</v>
          </cell>
          <cell r="AB193" t="str">
            <v>丸大食品株式会社</v>
          </cell>
          <cell r="AC193" t="str">
            <v>裏面</v>
          </cell>
          <cell r="AD193" t="str">
            <v>○</v>
          </cell>
          <cell r="AE193" t="str">
            <v>ＦＡＸにて</v>
          </cell>
          <cell r="AF193" t="str">
            <v>○</v>
          </cell>
          <cell r="AG193" t="str">
            <v>○</v>
          </cell>
          <cell r="AH193" t="str">
            <v>○</v>
          </cell>
          <cell r="AI193" t="str">
            <v>○</v>
          </cell>
          <cell r="AJ193" t="str">
            <v>○</v>
          </cell>
          <cell r="AK193" t="str">
            <v>○</v>
          </cell>
          <cell r="AL193" t="str">
            <v>○</v>
          </cell>
          <cell r="AM193" t="str">
            <v>○</v>
          </cell>
          <cell r="AO193">
            <v>30</v>
          </cell>
          <cell r="AP193">
            <v>20</v>
          </cell>
          <cell r="AQ193">
            <v>990</v>
          </cell>
          <cell r="AR193" t="str">
            <v>しない</v>
          </cell>
          <cell r="AS193">
            <v>6</v>
          </cell>
          <cell r="AT193">
            <v>11</v>
          </cell>
          <cell r="AU193" t="str">
            <v>東京工業彫刻協同組合</v>
          </cell>
          <cell r="AV193" t="str">
            <v/>
          </cell>
          <cell r="AW193" t="str">
            <v/>
          </cell>
          <cell r="AX193" t="str">
            <v/>
          </cell>
        </row>
        <row r="194">
          <cell r="A194" t="str">
            <v>5059</v>
          </cell>
          <cell r="B194" t="str">
            <v>10-5059-0</v>
          </cell>
          <cell r="D194" t="str">
            <v>10</v>
          </cell>
          <cell r="E194" t="str">
            <v>渡辺</v>
          </cell>
          <cell r="F194" t="str">
            <v>5059-0</v>
          </cell>
          <cell r="G194" t="str">
            <v>ブリヂストンエラステック株式会社</v>
          </cell>
          <cell r="H194">
            <v>0</v>
          </cell>
          <cell r="I194" t="str">
            <v>×</v>
          </cell>
          <cell r="J194" t="str">
            <v>×</v>
          </cell>
          <cell r="K194" t="str">
            <v>ﾌｫｰﾏｯﾄ</v>
          </cell>
          <cell r="L194" t="str">
            <v>通常★</v>
          </cell>
          <cell r="M194" t="str">
            <v>ﾌｫｰﾏｯﾄ</v>
          </cell>
          <cell r="N194" t="str">
            <v>通常★</v>
          </cell>
          <cell r="O194" t="str">
            <v>変更する</v>
          </cell>
          <cell r="P194" t="str">
            <v>変更する</v>
          </cell>
          <cell r="Q194" t="str">
            <v>変更しない</v>
          </cell>
          <cell r="R194" t="str">
            <v>未定</v>
          </cell>
          <cell r="S194" t="str">
            <v>ﾌｫｰﾏｯﾄ</v>
          </cell>
          <cell r="T194" t="str">
            <v>通常★FAXなし</v>
          </cell>
          <cell r="U194" t="str">
            <v>ﾌｫｰﾏｯﾄ</v>
          </cell>
          <cell r="V194" t="str">
            <v>通常★FAXなし</v>
          </cell>
          <cell r="W194" t="str">
            <v>ﾌｫｰﾏｯﾄ</v>
          </cell>
          <cell r="X194" t="str">
            <v>FAXなし</v>
          </cell>
          <cell r="Y194" t="str">
            <v>お客様各位</v>
          </cell>
          <cell r="Z194" t="str">
            <v/>
          </cell>
          <cell r="AA194" t="str">
            <v>ブリヂストンエラステック株式会社</v>
          </cell>
          <cell r="AB194" t="str">
            <v>丸大食品株式会社</v>
          </cell>
          <cell r="AC194" t="str">
            <v>別紙</v>
          </cell>
          <cell r="AD194" t="str">
            <v>人事総務課</v>
          </cell>
          <cell r="AE194" t="str">
            <v/>
          </cell>
          <cell r="AF194" t="str">
            <v/>
          </cell>
          <cell r="AG194" t="str">
            <v>従来通り</v>
          </cell>
          <cell r="AH194" t="str">
            <v>○</v>
          </cell>
          <cell r="AI194" t="str">
            <v>○</v>
          </cell>
          <cell r="AJ194" t="str">
            <v>○</v>
          </cell>
          <cell r="AK194" t="str">
            <v/>
          </cell>
          <cell r="AL194" t="str">
            <v/>
          </cell>
          <cell r="AM194" t="str">
            <v/>
          </cell>
          <cell r="AO194">
            <v>30</v>
          </cell>
          <cell r="AP194">
            <v>20</v>
          </cell>
          <cell r="AQ194">
            <v>990</v>
          </cell>
          <cell r="AR194" t="str">
            <v>しない</v>
          </cell>
          <cell r="AS194">
            <v>6</v>
          </cell>
          <cell r="AT194">
            <v>11</v>
          </cell>
          <cell r="AU194" t="str">
            <v>ブリヂストンエラステック</v>
          </cell>
          <cell r="AV194" t="str">
            <v>16</v>
          </cell>
          <cell r="AW194" t="str">
            <v/>
          </cell>
          <cell r="AX194" t="str">
            <v/>
          </cell>
        </row>
        <row r="195">
          <cell r="A195" t="str">
            <v>5061</v>
          </cell>
          <cell r="B195" t="str">
            <v>10-5061-0</v>
          </cell>
          <cell r="D195" t="str">
            <v>10</v>
          </cell>
          <cell r="E195" t="str">
            <v>渡辺</v>
          </cell>
          <cell r="F195" t="str">
            <v>5061-0</v>
          </cell>
          <cell r="G195" t="str">
            <v>(有)クラ商事</v>
          </cell>
          <cell r="H195">
            <v>0</v>
          </cell>
          <cell r="I195" t="str">
            <v>○</v>
          </cell>
          <cell r="J195" t="str">
            <v>○</v>
          </cell>
          <cell r="K195" t="str">
            <v>ﾌｫｰﾏｯﾄ</v>
          </cell>
          <cell r="L195" t="str">
            <v>合体版のみ★</v>
          </cell>
          <cell r="M195" t="str">
            <v>ﾌｫｰﾏｯﾄ</v>
          </cell>
          <cell r="N195" t="str">
            <v>合体版のみ★</v>
          </cell>
          <cell r="O195" t="str">
            <v>変更する</v>
          </cell>
          <cell r="P195" t="str">
            <v>変更する</v>
          </cell>
          <cell r="Q195" t="str">
            <v>変更しない</v>
          </cell>
          <cell r="Y195" t="str">
            <v>お客様各位</v>
          </cell>
          <cell r="AB195" t="str">
            <v>丸大食品株式会社</v>
          </cell>
          <cell r="AD195" t="str">
            <v>丸大食品（株）</v>
          </cell>
          <cell r="AG195" t="str">
            <v>請求書を送付しますので、期間内にお支払いください。</v>
          </cell>
          <cell r="AH195" t="str">
            <v>○</v>
          </cell>
          <cell r="AI195" t="str">
            <v>○</v>
          </cell>
          <cell r="AJ195" t="str">
            <v>○</v>
          </cell>
          <cell r="AK195" t="str">
            <v>○</v>
          </cell>
          <cell r="AL195" t="str">
            <v>○</v>
          </cell>
          <cell r="AM195" t="str">
            <v>○</v>
          </cell>
          <cell r="AO195">
            <v>30</v>
          </cell>
          <cell r="AP195">
            <v>20</v>
          </cell>
          <cell r="AQ195">
            <v>990</v>
          </cell>
          <cell r="AR195" t="str">
            <v>しない</v>
          </cell>
          <cell r="AT195">
            <v>11</v>
          </cell>
          <cell r="AU195" t="str">
            <v>(有)クラ商事</v>
          </cell>
        </row>
        <row r="196">
          <cell r="A196" t="str">
            <v>5062</v>
          </cell>
          <cell r="B196" t="str">
            <v>10-5062-0</v>
          </cell>
          <cell r="D196" t="str">
            <v>10</v>
          </cell>
          <cell r="E196" t="str">
            <v>渡辺</v>
          </cell>
          <cell r="F196" t="str">
            <v>5062-0</v>
          </cell>
          <cell r="G196" t="str">
            <v>辻村商事（株）</v>
          </cell>
          <cell r="H196">
            <v>1</v>
          </cell>
          <cell r="I196" t="str">
            <v>○</v>
          </cell>
          <cell r="J196" t="str">
            <v>○</v>
          </cell>
          <cell r="K196" t="str">
            <v>ﾌｫｰﾏｯﾄ</v>
          </cell>
          <cell r="L196" t="str">
            <v>合体版のみ★</v>
          </cell>
          <cell r="M196" t="str">
            <v>ﾌｫｰﾏｯﾄ</v>
          </cell>
          <cell r="N196" t="str">
            <v>合体版のみ★</v>
          </cell>
          <cell r="O196" t="str">
            <v>変更しない</v>
          </cell>
          <cell r="P196" t="str">
            <v>変更する</v>
          </cell>
          <cell r="Q196" t="str">
            <v>変更しない</v>
          </cell>
          <cell r="Y196" t="str">
            <v>お客様各位</v>
          </cell>
          <cell r="AB196" t="str">
            <v>丸大食品株式会社</v>
          </cell>
          <cell r="AD196" t="str">
            <v>丸大食品（株）</v>
          </cell>
          <cell r="AG196" t="str">
            <v>請求書を送付しますので、期間内にお支払いください。</v>
          </cell>
          <cell r="AH196" t="str">
            <v>○</v>
          </cell>
          <cell r="AI196" t="str">
            <v>○</v>
          </cell>
          <cell r="AJ196" t="str">
            <v>○</v>
          </cell>
          <cell r="AK196" t="str">
            <v>○</v>
          </cell>
          <cell r="AL196" t="str">
            <v>○</v>
          </cell>
          <cell r="AM196" t="str">
            <v>○</v>
          </cell>
          <cell r="AO196">
            <v>30</v>
          </cell>
          <cell r="AP196">
            <v>20</v>
          </cell>
          <cell r="AQ196">
            <v>990</v>
          </cell>
          <cell r="AR196" t="str">
            <v>しない</v>
          </cell>
          <cell r="AT196">
            <v>11</v>
          </cell>
          <cell r="AU196" t="str">
            <v>辻村商事（株）</v>
          </cell>
        </row>
        <row r="197">
          <cell r="A197" t="str">
            <v>5063</v>
          </cell>
          <cell r="B197" t="str">
            <v>10-5063-0</v>
          </cell>
          <cell r="D197" t="str">
            <v>10</v>
          </cell>
          <cell r="E197" t="str">
            <v>渡辺</v>
          </cell>
          <cell r="F197" t="str">
            <v>5063-0</v>
          </cell>
          <cell r="G197" t="str">
            <v>(株）アマノエージェンシー</v>
          </cell>
          <cell r="H197">
            <v>11</v>
          </cell>
          <cell r="I197" t="str">
            <v>×</v>
          </cell>
          <cell r="J197" t="str">
            <v>×</v>
          </cell>
          <cell r="K197" t="str">
            <v/>
          </cell>
          <cell r="L197" t="str">
            <v/>
          </cell>
          <cell r="M197" t="str">
            <v/>
          </cell>
          <cell r="N197" t="str">
            <v/>
          </cell>
          <cell r="O197" t="str">
            <v/>
          </cell>
          <cell r="P197" t="str">
            <v/>
          </cell>
          <cell r="Q197" t="str">
            <v/>
          </cell>
          <cell r="R197" t="str">
            <v>◎</v>
          </cell>
          <cell r="S197" t="str">
            <v>ﾌｫｰﾏｯﾄ</v>
          </cell>
          <cell r="T197" t="str">
            <v>【変動】問合2段</v>
          </cell>
          <cell r="U197" t="str">
            <v>ﾌｫｰﾏｯﾄ</v>
          </cell>
          <cell r="V197" t="str">
            <v>【変動】問合2段</v>
          </cell>
          <cell r="W197" t="str">
            <v>ﾌｫｰﾏｯﾄ</v>
          </cell>
          <cell r="X197" t="str">
            <v>計算付FAX変更</v>
          </cell>
          <cell r="Y197" t="str">
            <v>お客様各位</v>
          </cell>
          <cell r="AA197" t="str">
            <v>（株）アマノエージェンシー</v>
          </cell>
          <cell r="AB197" t="str">
            <v>丸大食品株式会社</v>
          </cell>
          <cell r="AC197" t="str">
            <v>別紙</v>
          </cell>
          <cell r="AD197" t="str">
            <v>アマノエージェンシー</v>
          </cell>
          <cell r="AE197" t="str">
            <v/>
          </cell>
          <cell r="AF197" t="str">
            <v>045-434-5833</v>
          </cell>
          <cell r="AG197" t="str">
            <v>従来通り</v>
          </cell>
          <cell r="AH197" t="str">
            <v>○</v>
          </cell>
          <cell r="AI197" t="str">
            <v>○</v>
          </cell>
          <cell r="AJ197" t="str">
            <v>（株）アマノエージェンシー</v>
          </cell>
          <cell r="AK197" t="str">
            <v>松尾</v>
          </cell>
          <cell r="AL197" t="str">
            <v>〒222-0032　神奈川県横浜市大豆戸町275</v>
          </cell>
          <cell r="AM197" t="str">
            <v>045-439-1534</v>
          </cell>
          <cell r="AO197">
            <v>40</v>
          </cell>
          <cell r="AP197">
            <v>20</v>
          </cell>
          <cell r="AQ197">
            <v>990</v>
          </cell>
          <cell r="AR197" t="str">
            <v>しない</v>
          </cell>
          <cell r="AS197">
            <v>6</v>
          </cell>
          <cell r="AT197">
            <v>11</v>
          </cell>
          <cell r="AU197" t="str">
            <v>アマノエージェンシー</v>
          </cell>
          <cell r="AV197" t="str">
            <v/>
          </cell>
          <cell r="AW197" t="str">
            <v>部課名</v>
          </cell>
          <cell r="AX197" t="str">
            <v>申込者</v>
          </cell>
        </row>
        <row r="198">
          <cell r="A198" t="str">
            <v>5076</v>
          </cell>
          <cell r="B198" t="str">
            <v>10-5076-0</v>
          </cell>
          <cell r="D198" t="str">
            <v>10</v>
          </cell>
          <cell r="E198" t="str">
            <v>渡辺</v>
          </cell>
          <cell r="F198" t="str">
            <v>5076-0</v>
          </cell>
          <cell r="G198" t="str">
            <v>神奈川郵政</v>
          </cell>
          <cell r="H198">
            <v>26</v>
          </cell>
          <cell r="I198" t="str">
            <v>○</v>
          </cell>
          <cell r="J198" t="str">
            <v>○</v>
          </cell>
          <cell r="K198" t="str">
            <v>ﾌｫｰﾏｯﾄ</v>
          </cell>
          <cell r="L198" t="str">
            <v>【変動】合体版のみ</v>
          </cell>
          <cell r="M198" t="str">
            <v>ﾌｫｰﾏｯﾄ</v>
          </cell>
          <cell r="N198" t="str">
            <v>【変動】合体版のみ</v>
          </cell>
          <cell r="O198" t="str">
            <v>変更しない</v>
          </cell>
          <cell r="P198" t="str">
            <v>変更しない</v>
          </cell>
          <cell r="Q198" t="str">
            <v>変更しない</v>
          </cell>
          <cell r="Y198" t="str">
            <v>お客様各位</v>
          </cell>
          <cell r="AH198" t="str">
            <v>○</v>
          </cell>
          <cell r="AI198" t="str">
            <v>○</v>
          </cell>
          <cell r="AJ198" t="str">
            <v>○</v>
          </cell>
          <cell r="AK198" t="str">
            <v>○</v>
          </cell>
          <cell r="AL198" t="str">
            <v>○</v>
          </cell>
          <cell r="AM198" t="str">
            <v>○</v>
          </cell>
          <cell r="AO198">
            <v>20</v>
          </cell>
          <cell r="AP198">
            <v>20</v>
          </cell>
          <cell r="AQ198">
            <v>990</v>
          </cell>
          <cell r="AR198" t="str">
            <v>しない</v>
          </cell>
          <cell r="AT198">
            <v>11</v>
          </cell>
          <cell r="AU198" t="str">
            <v>神奈川郵政</v>
          </cell>
        </row>
        <row r="199">
          <cell r="A199" t="str">
            <v>5085</v>
          </cell>
          <cell r="B199" t="str">
            <v>10-5085-0</v>
          </cell>
          <cell r="D199" t="str">
            <v>10</v>
          </cell>
          <cell r="E199" t="str">
            <v>渡辺</v>
          </cell>
          <cell r="F199" t="str">
            <v>5085-0</v>
          </cell>
          <cell r="G199" t="str">
            <v>神奈川県警備業協会</v>
          </cell>
          <cell r="H199">
            <v>1</v>
          </cell>
          <cell r="I199" t="str">
            <v>○</v>
          </cell>
          <cell r="J199" t="str">
            <v>○</v>
          </cell>
          <cell r="K199" t="str">
            <v>ﾌｫｰﾏｯﾄ</v>
          </cell>
          <cell r="L199" t="str">
            <v>通常★</v>
          </cell>
          <cell r="M199" t="str">
            <v>ﾌｫｰﾏｯﾄ</v>
          </cell>
          <cell r="N199" t="str">
            <v>通常★</v>
          </cell>
          <cell r="O199" t="str">
            <v>変更しない</v>
          </cell>
          <cell r="P199" t="str">
            <v>変更しない</v>
          </cell>
          <cell r="Q199" t="str">
            <v>変更しない</v>
          </cell>
          <cell r="R199" t="str">
            <v>○</v>
          </cell>
          <cell r="S199" t="str">
            <v>ﾌｫｰﾏｯﾄ</v>
          </cell>
          <cell r="T199" t="str">
            <v>通常★</v>
          </cell>
          <cell r="U199" t="str">
            <v>ﾌｫｰﾏｯﾄ</v>
          </cell>
          <cell r="V199" t="str">
            <v>通常★</v>
          </cell>
          <cell r="W199" t="str">
            <v>ﾌｫｰﾏｯﾄ</v>
          </cell>
          <cell r="X199" t="str">
            <v>通常</v>
          </cell>
          <cell r="Y199" t="str">
            <v>お客様各位</v>
          </cell>
          <cell r="AB199" t="str">
            <v>丸大食品株式会社</v>
          </cell>
          <cell r="AC199" t="str">
            <v>裏面</v>
          </cell>
          <cell r="AD199" t="str">
            <v>○</v>
          </cell>
          <cell r="AE199" t="str">
            <v>郵送又はFAXにて</v>
          </cell>
          <cell r="AF199" t="str">
            <v>○</v>
          </cell>
          <cell r="AG199" t="str">
            <v>○</v>
          </cell>
          <cell r="AH199" t="str">
            <v>○</v>
          </cell>
          <cell r="AI199" t="str">
            <v>○</v>
          </cell>
          <cell r="AJ199" t="str">
            <v>○</v>
          </cell>
          <cell r="AL199" t="str">
            <v>○</v>
          </cell>
          <cell r="AM199" t="str">
            <v>○</v>
          </cell>
          <cell r="AO199">
            <v>30</v>
          </cell>
          <cell r="AP199">
            <v>20</v>
          </cell>
          <cell r="AQ199">
            <v>990</v>
          </cell>
          <cell r="AR199" t="str">
            <v>しない</v>
          </cell>
          <cell r="AS199">
            <v>6</v>
          </cell>
          <cell r="AT199">
            <v>11</v>
          </cell>
          <cell r="AU199" t="str">
            <v>神奈川県警備業協会</v>
          </cell>
        </row>
        <row r="200">
          <cell r="A200" t="str">
            <v>5093</v>
          </cell>
          <cell r="B200" t="str">
            <v>10-5093-0</v>
          </cell>
          <cell r="D200" t="str">
            <v>10</v>
          </cell>
          <cell r="E200" t="str">
            <v>渡辺</v>
          </cell>
          <cell r="F200" t="str">
            <v>5093-0</v>
          </cell>
          <cell r="G200" t="str">
            <v>森永川崎北ミルクセンター</v>
          </cell>
          <cell r="H200">
            <v>7</v>
          </cell>
          <cell r="I200" t="str">
            <v>○</v>
          </cell>
          <cell r="J200" t="str">
            <v>○</v>
          </cell>
          <cell r="K200" t="str">
            <v>＠</v>
          </cell>
          <cell r="L200" t="str">
            <v>【変動】合体版のみ</v>
          </cell>
          <cell r="M200" t="str">
            <v>＠</v>
          </cell>
          <cell r="N200" t="str">
            <v>【変動】合体版のみ</v>
          </cell>
          <cell r="O200" t="str">
            <v>変更する</v>
          </cell>
          <cell r="P200" t="str">
            <v>変更する</v>
          </cell>
          <cell r="Q200" t="str">
            <v>変更する</v>
          </cell>
          <cell r="R200" t="str">
            <v>○</v>
          </cell>
          <cell r="S200" t="str">
            <v>＠</v>
          </cell>
          <cell r="T200" t="str">
            <v>【変動】合体版のみ</v>
          </cell>
          <cell r="U200" t="str">
            <v>＠</v>
          </cell>
          <cell r="V200" t="str">
            <v>【変動】合体版のみ</v>
          </cell>
          <cell r="W200" t="str">
            <v>ﾌｫｰﾏｯﾄ</v>
          </cell>
          <cell r="X200" t="str">
            <v>FAX変更</v>
          </cell>
          <cell r="Y200" t="str">
            <v>お客様各位</v>
          </cell>
          <cell r="AA200" t="str">
            <v>森永川崎北ミルクセンター</v>
          </cell>
          <cell r="AC200" t="str">
            <v>裏面</v>
          </cell>
          <cell r="AD200" t="str">
            <v>森永川崎北ミルクセンター</v>
          </cell>
          <cell r="AE200" t="str">
            <v>ＦＡＸ、直接担当者または牛乳受箱</v>
          </cell>
          <cell r="AF200" t="str">
            <v>044-833-0657</v>
          </cell>
          <cell r="AG200" t="str">
            <v>牛乳代と一緒に、お支払下さい。</v>
          </cell>
          <cell r="AH200" t="str">
            <v>○</v>
          </cell>
          <cell r="AI200" t="str">
            <v>○</v>
          </cell>
          <cell r="AJ200" t="str">
            <v>森永川崎北ミルクセンター</v>
          </cell>
          <cell r="AL200" t="str">
            <v>川崎市多摩区堰3-6-6</v>
          </cell>
          <cell r="AM200" t="str">
            <v>044-833-2090</v>
          </cell>
          <cell r="AO200">
            <v>30</v>
          </cell>
          <cell r="AP200">
            <v>20</v>
          </cell>
          <cell r="AQ200">
            <v>990</v>
          </cell>
          <cell r="AR200" t="str">
            <v>しない</v>
          </cell>
          <cell r="AS200">
            <v>6</v>
          </cell>
          <cell r="AT200">
            <v>11</v>
          </cell>
          <cell r="AU200" t="str">
            <v>森永川崎北ミルクセンター</v>
          </cell>
        </row>
        <row r="201">
          <cell r="A201" t="str">
            <v>5149</v>
          </cell>
          <cell r="B201" t="str">
            <v>10-5149-0</v>
          </cell>
          <cell r="D201" t="str">
            <v>10</v>
          </cell>
          <cell r="E201" t="str">
            <v>渡辺</v>
          </cell>
          <cell r="F201" t="str">
            <v>5149-0</v>
          </cell>
          <cell r="G201" t="str">
            <v>出井　守子</v>
          </cell>
          <cell r="H201">
            <v>1</v>
          </cell>
          <cell r="I201" t="str">
            <v>○</v>
          </cell>
          <cell r="J201" t="str">
            <v>○</v>
          </cell>
          <cell r="K201" t="str">
            <v>ﾌｫｰﾏｯﾄ</v>
          </cell>
          <cell r="L201" t="str">
            <v>【変動】合体版のみ</v>
          </cell>
          <cell r="M201" t="str">
            <v>ﾌｫｰﾏｯﾄ</v>
          </cell>
          <cell r="N201" t="str">
            <v>【変動】合体版のみ</v>
          </cell>
          <cell r="O201" t="str">
            <v>変更する</v>
          </cell>
          <cell r="P201" t="str">
            <v>変更する</v>
          </cell>
          <cell r="Q201" t="str">
            <v>変更しない</v>
          </cell>
          <cell r="Y201" t="str">
            <v>お客様各位</v>
          </cell>
          <cell r="AB201" t="str">
            <v>丸大食品株式会社</v>
          </cell>
          <cell r="AD201" t="str">
            <v>担当者様</v>
          </cell>
          <cell r="AG201" t="str">
            <v>担当者様までお支払いください。</v>
          </cell>
          <cell r="AH201" t="str">
            <v>○</v>
          </cell>
          <cell r="AI201" t="str">
            <v>○</v>
          </cell>
          <cell r="AJ201" t="str">
            <v>○</v>
          </cell>
          <cell r="AK201" t="str">
            <v>○</v>
          </cell>
          <cell r="AL201" t="str">
            <v>○</v>
          </cell>
          <cell r="AM201" t="str">
            <v>○</v>
          </cell>
          <cell r="AO201">
            <v>20</v>
          </cell>
          <cell r="AP201">
            <v>20</v>
          </cell>
          <cell r="AQ201">
            <v>990</v>
          </cell>
          <cell r="AR201" t="str">
            <v>しない</v>
          </cell>
        </row>
        <row r="202">
          <cell r="A202" t="str">
            <v>5150</v>
          </cell>
          <cell r="B202" t="str">
            <v>10-5150-0</v>
          </cell>
          <cell r="D202" t="str">
            <v>10</v>
          </cell>
          <cell r="E202" t="str">
            <v>渡辺</v>
          </cell>
          <cell r="F202" t="str">
            <v>5150-0</v>
          </cell>
          <cell r="G202" t="str">
            <v>坂倉　洋子</v>
          </cell>
          <cell r="H202">
            <v>1</v>
          </cell>
          <cell r="I202" t="str">
            <v>○</v>
          </cell>
          <cell r="J202" t="str">
            <v>○</v>
          </cell>
          <cell r="K202" t="str">
            <v>ﾌｫｰﾏｯﾄ</v>
          </cell>
          <cell r="L202" t="str">
            <v>【変動】合体版のみ</v>
          </cell>
          <cell r="M202" t="str">
            <v>ﾌｫｰﾏｯﾄ</v>
          </cell>
          <cell r="N202" t="str">
            <v>【変動】合体版のみ</v>
          </cell>
          <cell r="O202" t="str">
            <v>変更する</v>
          </cell>
          <cell r="P202" t="str">
            <v>変更する</v>
          </cell>
          <cell r="Q202" t="str">
            <v>変更しない</v>
          </cell>
          <cell r="Y202" t="str">
            <v>お客様各位</v>
          </cell>
          <cell r="AB202" t="str">
            <v>丸大食品株式会社</v>
          </cell>
          <cell r="AD202" t="str">
            <v>担当者様</v>
          </cell>
          <cell r="AG202" t="str">
            <v>担当者様までお支払いください。</v>
          </cell>
          <cell r="AH202" t="str">
            <v>○</v>
          </cell>
          <cell r="AI202" t="str">
            <v>○</v>
          </cell>
          <cell r="AJ202" t="str">
            <v>○</v>
          </cell>
          <cell r="AK202" t="str">
            <v>○</v>
          </cell>
          <cell r="AL202" t="str">
            <v>○</v>
          </cell>
          <cell r="AM202" t="str">
            <v>○</v>
          </cell>
          <cell r="AO202">
            <v>20</v>
          </cell>
          <cell r="AP202">
            <v>20</v>
          </cell>
          <cell r="AQ202">
            <v>990</v>
          </cell>
          <cell r="AR202" t="str">
            <v>しない</v>
          </cell>
        </row>
        <row r="203">
          <cell r="A203" t="str">
            <v>5157</v>
          </cell>
          <cell r="B203" t="str">
            <v>10-5157-0</v>
          </cell>
          <cell r="D203" t="str">
            <v>10</v>
          </cell>
          <cell r="E203" t="str">
            <v>渡辺</v>
          </cell>
          <cell r="F203" t="str">
            <v>5157-0</v>
          </cell>
          <cell r="G203" t="str">
            <v>葉山商店</v>
          </cell>
          <cell r="H203">
            <v>0</v>
          </cell>
          <cell r="J203" t="str">
            <v>○</v>
          </cell>
          <cell r="M203" t="str">
            <v>ﾌｫｰﾏｯﾄ</v>
          </cell>
          <cell r="N203" t="str">
            <v>【変動】合体版のみ</v>
          </cell>
          <cell r="Y203" t="str">
            <v>お客様各位</v>
          </cell>
          <cell r="AB203" t="str">
            <v>丸大食品株式会社</v>
          </cell>
          <cell r="AI203" t="str">
            <v>○</v>
          </cell>
          <cell r="AO203">
            <v>40</v>
          </cell>
          <cell r="AP203">
            <v>20</v>
          </cell>
          <cell r="AQ203">
            <v>990</v>
          </cell>
          <cell r="AR203" t="str">
            <v>しない</v>
          </cell>
        </row>
        <row r="204">
          <cell r="A204" t="str">
            <v>5158</v>
          </cell>
          <cell r="B204" t="str">
            <v>10-5158-0</v>
          </cell>
          <cell r="D204" t="str">
            <v>10</v>
          </cell>
          <cell r="E204" t="str">
            <v>渡辺</v>
          </cell>
          <cell r="F204" t="str">
            <v>5158-0</v>
          </cell>
          <cell r="G204" t="str">
            <v>株式会社つるや</v>
          </cell>
          <cell r="H204">
            <v>1</v>
          </cell>
          <cell r="I204" t="str">
            <v>○</v>
          </cell>
          <cell r="J204" t="str">
            <v>○</v>
          </cell>
          <cell r="K204" t="str">
            <v>ﾌｫｰﾏｯﾄ</v>
          </cell>
          <cell r="L204" t="str">
            <v>【変動】合体版のみ</v>
          </cell>
          <cell r="M204" t="str">
            <v>ﾌｫｰﾏｯﾄ</v>
          </cell>
          <cell r="N204" t="str">
            <v>【変動】合体版のみ</v>
          </cell>
          <cell r="O204" t="str">
            <v>変更しない</v>
          </cell>
          <cell r="P204" t="str">
            <v>変更する</v>
          </cell>
          <cell r="Q204" t="str">
            <v>変更しない</v>
          </cell>
          <cell r="Y204" t="str">
            <v>お客様各位</v>
          </cell>
          <cell r="AB204" t="str">
            <v>丸大食品株式会社</v>
          </cell>
          <cell r="AD204" t="str">
            <v>丸大食品（株）</v>
          </cell>
          <cell r="AG204" t="str">
            <v>請求書を送付しますので、期間内にお支払いください。</v>
          </cell>
          <cell r="AH204" t="str">
            <v>○</v>
          </cell>
          <cell r="AI204" t="str">
            <v>○</v>
          </cell>
          <cell r="AJ204" t="str">
            <v>○</v>
          </cell>
          <cell r="AK204" t="str">
            <v>○</v>
          </cell>
          <cell r="AL204" t="str">
            <v>○</v>
          </cell>
          <cell r="AM204" t="str">
            <v>○</v>
          </cell>
          <cell r="AO204">
            <v>35</v>
          </cell>
          <cell r="AP204">
            <v>20</v>
          </cell>
          <cell r="AQ204">
            <v>990</v>
          </cell>
          <cell r="AR204" t="str">
            <v>しない</v>
          </cell>
          <cell r="AU204" t="str">
            <v>株式会社つるや</v>
          </cell>
        </row>
        <row r="205">
          <cell r="A205" t="str">
            <v>5160</v>
          </cell>
          <cell r="B205" t="str">
            <v>10-5160-0</v>
          </cell>
          <cell r="D205" t="str">
            <v>10</v>
          </cell>
          <cell r="E205" t="str">
            <v>渡辺</v>
          </cell>
          <cell r="F205" t="str">
            <v>5160-0</v>
          </cell>
          <cell r="G205" t="str">
            <v>㈲増田興業</v>
          </cell>
          <cell r="H205">
            <v>1</v>
          </cell>
          <cell r="I205" t="str">
            <v>○</v>
          </cell>
          <cell r="J205" t="str">
            <v>○</v>
          </cell>
          <cell r="K205" t="str">
            <v>ﾌｫｰﾏｯﾄ</v>
          </cell>
          <cell r="L205" t="str">
            <v>【変動】合体版のみ</v>
          </cell>
          <cell r="M205" t="str">
            <v>ﾌｫｰﾏｯﾄ</v>
          </cell>
          <cell r="N205" t="str">
            <v>【変動】合体版のみ</v>
          </cell>
          <cell r="O205" t="str">
            <v>変更しない</v>
          </cell>
          <cell r="P205" t="str">
            <v>変更する</v>
          </cell>
          <cell r="Q205" t="str">
            <v>変更しない</v>
          </cell>
          <cell r="Y205" t="str">
            <v>お客様各位</v>
          </cell>
          <cell r="AB205" t="str">
            <v>丸大食品株式会社</v>
          </cell>
          <cell r="AD205" t="str">
            <v>丸大食品（株）</v>
          </cell>
          <cell r="AG205" t="str">
            <v>請求書を送付しますので、期間内にお支払いください。</v>
          </cell>
          <cell r="AH205" t="str">
            <v>○</v>
          </cell>
          <cell r="AI205" t="str">
            <v>○</v>
          </cell>
          <cell r="AJ205" t="str">
            <v>○</v>
          </cell>
          <cell r="AK205" t="str">
            <v>○</v>
          </cell>
          <cell r="AL205" t="str">
            <v>○</v>
          </cell>
          <cell r="AM205" t="str">
            <v>○</v>
          </cell>
          <cell r="AO205">
            <v>35</v>
          </cell>
          <cell r="AP205">
            <v>20</v>
          </cell>
          <cell r="AQ205">
            <v>990</v>
          </cell>
          <cell r="AR205" t="str">
            <v>しない</v>
          </cell>
        </row>
        <row r="206">
          <cell r="A206" t="str">
            <v>5161</v>
          </cell>
          <cell r="B206" t="str">
            <v>10-5161-0</v>
          </cell>
          <cell r="D206" t="str">
            <v>10</v>
          </cell>
          <cell r="E206" t="str">
            <v>渡辺</v>
          </cell>
          <cell r="F206" t="str">
            <v>5161-0</v>
          </cell>
          <cell r="G206" t="str">
            <v>㈱不二ロジカーゴ</v>
          </cell>
          <cell r="H206">
            <v>8</v>
          </cell>
          <cell r="I206" t="str">
            <v>○</v>
          </cell>
          <cell r="J206" t="str">
            <v>○</v>
          </cell>
          <cell r="K206" t="str">
            <v>ﾌｫｰﾏｯﾄ</v>
          </cell>
          <cell r="L206" t="str">
            <v>【変動】合体版のみ</v>
          </cell>
          <cell r="M206" t="str">
            <v>ﾌｫｰﾏｯﾄ</v>
          </cell>
          <cell r="N206" t="str">
            <v>【変動】合体版のみ</v>
          </cell>
          <cell r="O206" t="str">
            <v>変更する</v>
          </cell>
          <cell r="P206" t="str">
            <v>変更する</v>
          </cell>
          <cell r="Q206" t="str">
            <v>変更しない</v>
          </cell>
          <cell r="Y206" t="str">
            <v>お客様各位</v>
          </cell>
          <cell r="AB206" t="str">
            <v>丸大食品株式会社</v>
          </cell>
          <cell r="AD206" t="str">
            <v>担当者様</v>
          </cell>
          <cell r="AG206" t="str">
            <v>担当者様までお支払いください。</v>
          </cell>
          <cell r="AH206" t="str">
            <v>○</v>
          </cell>
          <cell r="AI206" t="str">
            <v>○</v>
          </cell>
          <cell r="AJ206" t="str">
            <v>○</v>
          </cell>
          <cell r="AK206" t="str">
            <v>○</v>
          </cell>
          <cell r="AL206" t="str">
            <v>○</v>
          </cell>
          <cell r="AM206" t="str">
            <v>○</v>
          </cell>
          <cell r="AO206">
            <v>40</v>
          </cell>
          <cell r="AP206">
            <v>20</v>
          </cell>
          <cell r="AQ206">
            <v>990</v>
          </cell>
          <cell r="AR206" t="str">
            <v>しない</v>
          </cell>
          <cell r="AU206" t="str">
            <v>不二ロジカーゴ</v>
          </cell>
        </row>
        <row r="207">
          <cell r="A207" t="str">
            <v>5161-1</v>
          </cell>
          <cell r="B207" t="str">
            <v>10-5161-1</v>
          </cell>
          <cell r="D207" t="str">
            <v>10</v>
          </cell>
          <cell r="E207" t="str">
            <v>渡辺</v>
          </cell>
          <cell r="F207" t="str">
            <v>5161-1</v>
          </cell>
          <cell r="G207" t="str">
            <v>㈱ユーユーワールド</v>
          </cell>
          <cell r="H207">
            <v>0</v>
          </cell>
          <cell r="I207" t="str">
            <v>○</v>
          </cell>
          <cell r="J207" t="str">
            <v>○</v>
          </cell>
          <cell r="K207" t="str">
            <v>ﾌｫｰﾏｯﾄ</v>
          </cell>
          <cell r="L207" t="str">
            <v>【変動】合体版のみ</v>
          </cell>
          <cell r="M207" t="str">
            <v>ﾌｫｰﾏｯﾄ</v>
          </cell>
          <cell r="N207" t="str">
            <v>【変動】合体版のみ</v>
          </cell>
          <cell r="O207" t="str">
            <v>変更しない</v>
          </cell>
          <cell r="P207" t="str">
            <v>変更しない</v>
          </cell>
          <cell r="Q207" t="str">
            <v>変更しない</v>
          </cell>
          <cell r="Y207" t="str">
            <v>お客様各位</v>
          </cell>
          <cell r="Z207" t="str">
            <v/>
          </cell>
          <cell r="AB207" t="str">
            <v>丸大食品株式会社</v>
          </cell>
          <cell r="AD207" t="str">
            <v>〇</v>
          </cell>
          <cell r="AE207" t="str">
            <v>FAXにて</v>
          </cell>
          <cell r="AF207" t="str">
            <v>〇</v>
          </cell>
          <cell r="AG207" t="str">
            <v>〇</v>
          </cell>
          <cell r="AH207" t="str">
            <v>○</v>
          </cell>
          <cell r="AI207" t="str">
            <v>○</v>
          </cell>
          <cell r="AJ207" t="str">
            <v>○</v>
          </cell>
          <cell r="AK207" t="str">
            <v>○</v>
          </cell>
          <cell r="AL207" t="str">
            <v>○</v>
          </cell>
          <cell r="AM207" t="str">
            <v>○</v>
          </cell>
          <cell r="AO207">
            <v>40</v>
          </cell>
          <cell r="AP207">
            <v>20</v>
          </cell>
          <cell r="AQ207" t="str">
            <v>無料</v>
          </cell>
          <cell r="AR207" t="str">
            <v>しない</v>
          </cell>
        </row>
        <row r="208">
          <cell r="A208" t="str">
            <v>5162</v>
          </cell>
          <cell r="B208" t="str">
            <v>10-5162-0</v>
          </cell>
          <cell r="D208" t="str">
            <v>10</v>
          </cell>
          <cell r="E208" t="str">
            <v>渡辺</v>
          </cell>
          <cell r="F208" t="str">
            <v>5162-0</v>
          </cell>
          <cell r="G208" t="str">
            <v>古谷商事㈲</v>
          </cell>
          <cell r="H208">
            <v>2</v>
          </cell>
          <cell r="I208" t="str">
            <v>○</v>
          </cell>
          <cell r="J208" t="str">
            <v>○</v>
          </cell>
          <cell r="K208" t="str">
            <v>ﾌｫｰﾏｯﾄ</v>
          </cell>
          <cell r="L208" t="str">
            <v>【変動】合体版のみ</v>
          </cell>
          <cell r="M208" t="str">
            <v>ﾌｫｰﾏｯﾄ</v>
          </cell>
          <cell r="N208" t="str">
            <v>【変動】合体版のみ</v>
          </cell>
          <cell r="O208" t="str">
            <v>変更しない</v>
          </cell>
          <cell r="P208" t="str">
            <v>変更する</v>
          </cell>
          <cell r="Q208" t="str">
            <v>変更しない</v>
          </cell>
          <cell r="Y208" t="str">
            <v>お客様各位</v>
          </cell>
          <cell r="AB208" t="str">
            <v>丸大食品株式会社</v>
          </cell>
          <cell r="AD208" t="str">
            <v>丸大食品（株）</v>
          </cell>
          <cell r="AG208" t="str">
            <v>請求書を送付しますので、期間内にお支払いください。</v>
          </cell>
          <cell r="AH208" t="str">
            <v>○</v>
          </cell>
          <cell r="AI208" t="str">
            <v>○</v>
          </cell>
          <cell r="AJ208" t="str">
            <v>○</v>
          </cell>
          <cell r="AK208" t="str">
            <v>○</v>
          </cell>
          <cell r="AL208" t="str">
            <v>○</v>
          </cell>
          <cell r="AM208" t="str">
            <v>○</v>
          </cell>
          <cell r="AO208">
            <v>40</v>
          </cell>
          <cell r="AP208">
            <v>20</v>
          </cell>
          <cell r="AQ208">
            <v>990</v>
          </cell>
          <cell r="AR208" t="str">
            <v>しない</v>
          </cell>
          <cell r="AU208" t="str">
            <v>古谷商事㈲</v>
          </cell>
        </row>
        <row r="209">
          <cell r="A209" t="str">
            <v>5163</v>
          </cell>
          <cell r="B209" t="str">
            <v>10-5163-0</v>
          </cell>
          <cell r="D209" t="str">
            <v>10</v>
          </cell>
          <cell r="E209" t="str">
            <v>渡辺</v>
          </cell>
          <cell r="F209" t="str">
            <v>5163-0</v>
          </cell>
          <cell r="G209" t="str">
            <v>田中　絹子</v>
          </cell>
          <cell r="H209">
            <v>1</v>
          </cell>
          <cell r="I209" t="str">
            <v>○</v>
          </cell>
          <cell r="J209" t="str">
            <v>○</v>
          </cell>
          <cell r="K209" t="str">
            <v>ﾌｫｰﾏｯﾄ</v>
          </cell>
          <cell r="L209" t="str">
            <v>合体版のみ★</v>
          </cell>
          <cell r="M209" t="str">
            <v>ﾌｫｰﾏｯﾄ</v>
          </cell>
          <cell r="N209" t="str">
            <v>合体版のみ★</v>
          </cell>
          <cell r="O209" t="str">
            <v>変更しない</v>
          </cell>
          <cell r="P209" t="str">
            <v>変更する</v>
          </cell>
          <cell r="Q209" t="str">
            <v>変更しない</v>
          </cell>
          <cell r="Y209" t="str">
            <v>お客様各位</v>
          </cell>
          <cell r="AB209" t="str">
            <v>丸大食品株式会社</v>
          </cell>
          <cell r="AD209" t="str">
            <v>丸大食品（株）</v>
          </cell>
          <cell r="AG209" t="str">
            <v>請求書を送付しますので、期間内にお支払いください。</v>
          </cell>
          <cell r="AH209" t="str">
            <v>○</v>
          </cell>
          <cell r="AI209" t="str">
            <v>○</v>
          </cell>
          <cell r="AJ209" t="str">
            <v>○</v>
          </cell>
          <cell r="AK209" t="str">
            <v>○</v>
          </cell>
          <cell r="AL209" t="str">
            <v>○</v>
          </cell>
          <cell r="AM209" t="str">
            <v>○</v>
          </cell>
          <cell r="AO209">
            <v>30</v>
          </cell>
          <cell r="AP209">
            <v>20</v>
          </cell>
          <cell r="AQ209">
            <v>990</v>
          </cell>
          <cell r="AR209" t="str">
            <v>しない</v>
          </cell>
        </row>
        <row r="210">
          <cell r="A210" t="str">
            <v>5165</v>
          </cell>
          <cell r="B210" t="str">
            <v>10-5165-0</v>
          </cell>
          <cell r="D210" t="str">
            <v>10</v>
          </cell>
          <cell r="E210" t="str">
            <v>渡辺</v>
          </cell>
          <cell r="F210" t="str">
            <v>5165-0</v>
          </cell>
          <cell r="G210" t="str">
            <v>前田　佐千子</v>
          </cell>
          <cell r="H210">
            <v>4</v>
          </cell>
          <cell r="I210" t="str">
            <v>○</v>
          </cell>
          <cell r="J210" t="str">
            <v>○</v>
          </cell>
          <cell r="K210" t="str">
            <v>ﾌｫｰﾏｯﾄ</v>
          </cell>
          <cell r="L210" t="str">
            <v>【変動】合体版のみ</v>
          </cell>
          <cell r="M210" t="str">
            <v>ﾌｫｰﾏｯﾄ</v>
          </cell>
          <cell r="N210" t="str">
            <v>【変動】合体版のみ</v>
          </cell>
          <cell r="O210" t="str">
            <v>変更する</v>
          </cell>
          <cell r="P210" t="str">
            <v>変更する</v>
          </cell>
          <cell r="Q210" t="str">
            <v>変更しない</v>
          </cell>
          <cell r="Y210" t="str">
            <v>お客様各位</v>
          </cell>
          <cell r="AB210" t="str">
            <v>丸大食品株式会社</v>
          </cell>
          <cell r="AD210" t="str">
            <v>担当者様</v>
          </cell>
          <cell r="AG210" t="str">
            <v>担当者様までお支払いください。</v>
          </cell>
          <cell r="AH210" t="str">
            <v>〇</v>
          </cell>
          <cell r="AI210" t="str">
            <v>○</v>
          </cell>
          <cell r="AO210">
            <v>40</v>
          </cell>
          <cell r="AP210">
            <v>20</v>
          </cell>
          <cell r="AQ210">
            <v>990</v>
          </cell>
          <cell r="AR210" t="str">
            <v>しない</v>
          </cell>
        </row>
        <row r="211">
          <cell r="A211" t="str">
            <v>5169</v>
          </cell>
          <cell r="B211" t="str">
            <v>10-5169-0</v>
          </cell>
          <cell r="D211" t="str">
            <v>10</v>
          </cell>
          <cell r="E211" t="str">
            <v>渡辺</v>
          </cell>
          <cell r="F211" t="str">
            <v>5169-0</v>
          </cell>
          <cell r="G211" t="str">
            <v>あらすてき　化粧品㈱</v>
          </cell>
          <cell r="H211">
            <v>5</v>
          </cell>
          <cell r="I211" t="str">
            <v>○</v>
          </cell>
          <cell r="J211" t="str">
            <v>○</v>
          </cell>
          <cell r="K211" t="str">
            <v>ﾌｫｰﾏｯﾄ</v>
          </cell>
          <cell r="L211" t="str">
            <v>【変動】合体版のみ</v>
          </cell>
          <cell r="M211" t="str">
            <v>ﾌｫｰﾏｯﾄ</v>
          </cell>
          <cell r="N211" t="str">
            <v>【変動】合体版のみ</v>
          </cell>
          <cell r="O211" t="str">
            <v>変更する</v>
          </cell>
          <cell r="P211" t="str">
            <v>変更する</v>
          </cell>
          <cell r="Q211" t="str">
            <v>変更しない</v>
          </cell>
          <cell r="Y211" t="str">
            <v>お客様各位</v>
          </cell>
          <cell r="AB211" t="str">
            <v>丸大食品株式会社</v>
          </cell>
          <cell r="AD211" t="str">
            <v>担当者様</v>
          </cell>
          <cell r="AG211" t="str">
            <v>担当者様までお支払いください。</v>
          </cell>
          <cell r="AH211" t="str">
            <v>○</v>
          </cell>
          <cell r="AI211" t="str">
            <v>○</v>
          </cell>
          <cell r="AJ211" t="str">
            <v>○</v>
          </cell>
          <cell r="AK211" t="str">
            <v>○</v>
          </cell>
          <cell r="AL211" t="str">
            <v>○</v>
          </cell>
          <cell r="AM211" t="str">
            <v>○</v>
          </cell>
          <cell r="AO211">
            <v>20</v>
          </cell>
          <cell r="AP211">
            <v>20</v>
          </cell>
          <cell r="AQ211">
            <v>990</v>
          </cell>
          <cell r="AR211" t="str">
            <v>しない</v>
          </cell>
          <cell r="AU211" t="str">
            <v>あらすてき　化粧品㈱</v>
          </cell>
        </row>
        <row r="212">
          <cell r="A212" t="str">
            <v>5403</v>
          </cell>
          <cell r="B212" t="str">
            <v>10-5403-0</v>
          </cell>
          <cell r="D212" t="str">
            <v>10</v>
          </cell>
          <cell r="E212" t="str">
            <v>渡辺</v>
          </cell>
          <cell r="F212" t="str">
            <v>5403-0</v>
          </cell>
          <cell r="G212" t="str">
            <v>埼玉県中古自動車販売商工組合</v>
          </cell>
          <cell r="H212">
            <v>4</v>
          </cell>
          <cell r="I212" t="str">
            <v>○</v>
          </cell>
          <cell r="J212" t="str">
            <v>○</v>
          </cell>
          <cell r="K212" t="str">
            <v>＠</v>
          </cell>
          <cell r="L212" t="str">
            <v>通常+自家用★</v>
          </cell>
          <cell r="M212" t="str">
            <v>＠</v>
          </cell>
          <cell r="N212" t="str">
            <v>通常+自家用★</v>
          </cell>
          <cell r="O212" t="str">
            <v>変更する</v>
          </cell>
          <cell r="P212" t="str">
            <v>変更する</v>
          </cell>
          <cell r="Q212" t="str">
            <v>変更する</v>
          </cell>
          <cell r="R212" t="str">
            <v>◎</v>
          </cell>
          <cell r="S212" t="str">
            <v>＠</v>
          </cell>
          <cell r="T212" t="str">
            <v>通常★</v>
          </cell>
          <cell r="U212" t="str">
            <v>＠</v>
          </cell>
          <cell r="V212" t="str">
            <v>通常★</v>
          </cell>
          <cell r="W212" t="str">
            <v>ﾌｫｰﾏｯﾄ</v>
          </cell>
          <cell r="X212" t="str">
            <v>計算付FAX変更</v>
          </cell>
          <cell r="Y212" t="str">
            <v>お客様各位</v>
          </cell>
          <cell r="Z212" t="str">
            <v/>
          </cell>
          <cell r="AA212" t="str">
            <v>埼玉県中古自動車販売協会</v>
          </cell>
          <cell r="AB212" t="str">
            <v>埼玉県中古自動車販売商工組合</v>
          </cell>
          <cell r="AC212" t="str">
            <v>裏面</v>
          </cell>
          <cell r="AD212" t="str">
            <v>埼玉県中古自動車販売協会</v>
          </cell>
          <cell r="AE212" t="str">
            <v>FAX、又は郵送にて</v>
          </cell>
          <cell r="AF212" t="str">
            <v>048-798-9603</v>
          </cell>
          <cell r="AG212" t="str">
            <v>後日、協会・組合から請求書を発行させていただきます。</v>
          </cell>
          <cell r="AH212" t="str">
            <v>○</v>
          </cell>
          <cell r="AI212" t="str">
            <v>○</v>
          </cell>
          <cell r="AJ212" t="str">
            <v>埼玉県中古自動車販売協会・商工組合</v>
          </cell>
          <cell r="AL212" t="str">
            <v>〒339-0051埼玉県さいたま市岩槻区笹久保新田谷際252</v>
          </cell>
          <cell r="AM212" t="str">
            <v>048-798-2777</v>
          </cell>
          <cell r="AO212">
            <v>30</v>
          </cell>
          <cell r="AP212">
            <v>20</v>
          </cell>
          <cell r="AQ212">
            <v>990</v>
          </cell>
          <cell r="AR212" t="str">
            <v>しない</v>
          </cell>
          <cell r="AS212">
            <v>6</v>
          </cell>
          <cell r="AT212">
            <v>11</v>
          </cell>
          <cell r="AU212" t="str">
            <v>埼玉県中古自動車販売協会・商工組合</v>
          </cell>
          <cell r="AV212">
            <v>12</v>
          </cell>
          <cell r="AW212" t="str">
            <v>貴社名</v>
          </cell>
          <cell r="AX212" t="str">
            <v>TEL</v>
          </cell>
        </row>
        <row r="213">
          <cell r="A213" t="str">
            <v>5405</v>
          </cell>
          <cell r="B213" t="str">
            <v>10-5405-0</v>
          </cell>
          <cell r="D213" t="str">
            <v>10</v>
          </cell>
          <cell r="E213" t="str">
            <v>渡辺</v>
          </cell>
          <cell r="F213" t="str">
            <v>5405-0</v>
          </cell>
          <cell r="G213" t="str">
            <v>ホンダ開発(株)和光</v>
          </cell>
          <cell r="H213">
            <v>0</v>
          </cell>
          <cell r="I213" t="str">
            <v>×</v>
          </cell>
          <cell r="J213" t="str">
            <v>×</v>
          </cell>
          <cell r="M213" t="str">
            <v>ﾌｫｰﾏｯﾄ</v>
          </cell>
          <cell r="N213" t="str">
            <v>企業名なし(990)</v>
          </cell>
          <cell r="R213" t="str">
            <v>○</v>
          </cell>
          <cell r="S213" t="str">
            <v>＠</v>
          </cell>
          <cell r="T213" t="str">
            <v>通常★</v>
          </cell>
          <cell r="U213" t="str">
            <v>＠</v>
          </cell>
          <cell r="V213" t="str">
            <v>通常★</v>
          </cell>
          <cell r="W213" t="str">
            <v>ﾌｫｰﾏｯﾄ</v>
          </cell>
          <cell r="Y213" t="str">
            <v>お客様各位</v>
          </cell>
          <cell r="Z213" t="str">
            <v/>
          </cell>
          <cell r="AA213" t="str">
            <v>ホンダ開発株式会社</v>
          </cell>
          <cell r="AB213" t="str">
            <v>丸大食品株式会社</v>
          </cell>
          <cell r="AH213" t="str">
            <v>○</v>
          </cell>
          <cell r="AI213" t="str">
            <v>○</v>
          </cell>
          <cell r="AJ213" t="str">
            <v>○</v>
          </cell>
          <cell r="AO213">
            <v>30</v>
          </cell>
          <cell r="AP213">
            <v>20</v>
          </cell>
          <cell r="AQ213">
            <v>990</v>
          </cell>
          <cell r="AR213" t="str">
            <v>しない</v>
          </cell>
          <cell r="AS213">
            <v>6</v>
          </cell>
          <cell r="AT213">
            <v>11</v>
          </cell>
          <cell r="AU213" t="str">
            <v>ホンダ開発㈱</v>
          </cell>
          <cell r="AW213" t="str">
            <v>部署</v>
          </cell>
          <cell r="AX213" t="str">
            <v>℡</v>
          </cell>
        </row>
        <row r="214">
          <cell r="A214" t="str">
            <v>5421</v>
          </cell>
          <cell r="B214" t="str">
            <v>10-5421-0</v>
          </cell>
          <cell r="D214" t="str">
            <v>10</v>
          </cell>
          <cell r="E214" t="str">
            <v>渡辺</v>
          </cell>
          <cell r="F214" t="str">
            <v>5421-0</v>
          </cell>
          <cell r="G214" t="str">
            <v xml:space="preserve">旭商事㈱ </v>
          </cell>
          <cell r="H214">
            <v>11</v>
          </cell>
          <cell r="I214" t="str">
            <v>○</v>
          </cell>
          <cell r="J214" t="str">
            <v>○</v>
          </cell>
          <cell r="K214" t="str">
            <v>ﾌｫｰﾏｯﾄ</v>
          </cell>
          <cell r="L214" t="str">
            <v>【変動】通常+自家用</v>
          </cell>
          <cell r="M214" t="str">
            <v>ﾌｫｰﾏｯﾄ</v>
          </cell>
          <cell r="N214" t="str">
            <v>【変動】通常+自家用</v>
          </cell>
          <cell r="O214" t="str">
            <v>変更しない</v>
          </cell>
          <cell r="P214" t="str">
            <v>変更しない</v>
          </cell>
          <cell r="Q214" t="str">
            <v>変更しない</v>
          </cell>
          <cell r="R214" t="str">
            <v>◎</v>
          </cell>
          <cell r="S214" t="str">
            <v>ﾌｫｰﾏｯﾄ</v>
          </cell>
          <cell r="T214" t="str">
            <v>【変動】通常</v>
          </cell>
          <cell r="U214" t="str">
            <v>ﾌｫｰﾏｯﾄ</v>
          </cell>
          <cell r="V214" t="str">
            <v>【変動】通常</v>
          </cell>
          <cell r="W214" t="str">
            <v>必要なし</v>
          </cell>
          <cell r="X214" t="str">
            <v/>
          </cell>
          <cell r="Y214" t="str">
            <v>お客様各位</v>
          </cell>
          <cell r="AA214" t="str">
            <v/>
          </cell>
          <cell r="AB214" t="str">
            <v>丸大食品株式会社</v>
          </cell>
          <cell r="AC214" t="str">
            <v>裏面</v>
          </cell>
          <cell r="AD214" t="str">
            <v>○</v>
          </cell>
          <cell r="AE214" t="str">
            <v>FAX、又は郵送にて</v>
          </cell>
          <cell r="AF214" t="str">
            <v>○</v>
          </cell>
          <cell r="AG214" t="str">
            <v>○</v>
          </cell>
          <cell r="AH214" t="str">
            <v>○</v>
          </cell>
          <cell r="AI214" t="str">
            <v>○</v>
          </cell>
          <cell r="AJ214" t="str">
            <v>○</v>
          </cell>
          <cell r="AK214" t="str">
            <v>○</v>
          </cell>
          <cell r="AL214" t="str">
            <v>○</v>
          </cell>
          <cell r="AM214" t="str">
            <v>○</v>
          </cell>
          <cell r="AO214">
            <v>35</v>
          </cell>
          <cell r="AP214">
            <v>20</v>
          </cell>
          <cell r="AQ214">
            <v>990</v>
          </cell>
          <cell r="AR214" t="str">
            <v>しない</v>
          </cell>
          <cell r="AS214">
            <v>6</v>
          </cell>
          <cell r="AT214">
            <v>11</v>
          </cell>
          <cell r="AU214" t="str">
            <v>旭商事</v>
          </cell>
          <cell r="AV214" t="str">
            <v/>
          </cell>
          <cell r="AW214" t="str">
            <v>ご購入者</v>
          </cell>
          <cell r="AX214" t="str">
            <v>ＴＥＬ</v>
          </cell>
        </row>
        <row r="215">
          <cell r="A215" t="str">
            <v>5421-1</v>
          </cell>
          <cell r="B215" t="str">
            <v>10-5421-1</v>
          </cell>
          <cell r="D215" t="str">
            <v>10</v>
          </cell>
          <cell r="E215" t="str">
            <v>渡辺</v>
          </cell>
          <cell r="F215" t="str">
            <v>5421-1</v>
          </cell>
          <cell r="G215" t="str">
            <v>㈱三菱ＵＦＪ銀行春日部支店</v>
          </cell>
          <cell r="H215">
            <v>0</v>
          </cell>
          <cell r="I215" t="str">
            <v>×</v>
          </cell>
          <cell r="J215" t="str">
            <v>×</v>
          </cell>
          <cell r="K215" t="str">
            <v>ﾌｫｰﾏｯﾄ</v>
          </cell>
          <cell r="L215" t="str">
            <v>【変動】通常+自家用</v>
          </cell>
          <cell r="M215" t="str">
            <v>ﾌｫｰﾏｯﾄ</v>
          </cell>
          <cell r="N215" t="str">
            <v>【変動】通常+自家用</v>
          </cell>
          <cell r="O215" t="str">
            <v>変更しない</v>
          </cell>
          <cell r="P215" t="str">
            <v>変更する</v>
          </cell>
          <cell r="Q215" t="str">
            <v>変更しない</v>
          </cell>
          <cell r="R215" t="str">
            <v>◎</v>
          </cell>
          <cell r="S215" t="str">
            <v>ﾌｫｰﾏｯﾄ</v>
          </cell>
          <cell r="T215" t="str">
            <v>【変動】通常</v>
          </cell>
          <cell r="U215" t="str">
            <v>ﾌｫｰﾏｯﾄ</v>
          </cell>
          <cell r="V215" t="str">
            <v>【変動】通常</v>
          </cell>
          <cell r="W215" t="str">
            <v>必要なし</v>
          </cell>
          <cell r="X215" t="str">
            <v/>
          </cell>
          <cell r="Y215" t="str">
            <v>お客様各位</v>
          </cell>
          <cell r="AA215" t="str">
            <v>旭商事株式会社</v>
          </cell>
          <cell r="AB215" t="str">
            <v>丸大食品株式会社</v>
          </cell>
          <cell r="AC215" t="str">
            <v>別紙</v>
          </cell>
          <cell r="AD215" t="str">
            <v>○</v>
          </cell>
          <cell r="AE215" t="str">
            <v>FAX、又は郵送にて</v>
          </cell>
          <cell r="AF215" t="str">
            <v>○</v>
          </cell>
          <cell r="AG215" t="str">
            <v>後日、請求書をお送りします。</v>
          </cell>
          <cell r="AH215" t="str">
            <v>○</v>
          </cell>
          <cell r="AI215" t="str">
            <v>○</v>
          </cell>
          <cell r="AJ215" t="str">
            <v>○</v>
          </cell>
          <cell r="AK215" t="str">
            <v>○</v>
          </cell>
          <cell r="AL215" t="str">
            <v>○</v>
          </cell>
          <cell r="AM215" t="str">
            <v>○</v>
          </cell>
          <cell r="AO215">
            <v>35</v>
          </cell>
          <cell r="AP215">
            <v>20</v>
          </cell>
          <cell r="AQ215">
            <v>990</v>
          </cell>
          <cell r="AR215" t="str">
            <v>しない</v>
          </cell>
          <cell r="AS215">
            <v>5</v>
          </cell>
          <cell r="AT215">
            <v>11</v>
          </cell>
          <cell r="AU215" t="str">
            <v/>
          </cell>
          <cell r="AV215" t="str">
            <v/>
          </cell>
          <cell r="AW215" t="str">
            <v/>
          </cell>
          <cell r="AX215" t="str">
            <v/>
          </cell>
        </row>
        <row r="216">
          <cell r="A216" t="str">
            <v>5425</v>
          </cell>
          <cell r="B216" t="str">
            <v>10-5425-0</v>
          </cell>
          <cell r="D216" t="str">
            <v>10</v>
          </cell>
          <cell r="E216" t="str">
            <v>渡辺</v>
          </cell>
          <cell r="F216" t="str">
            <v>5425-0</v>
          </cell>
          <cell r="G216" t="str">
            <v>吉川警察署</v>
          </cell>
          <cell r="H216">
            <v>1</v>
          </cell>
          <cell r="I216" t="str">
            <v>○</v>
          </cell>
          <cell r="J216" t="str">
            <v>○</v>
          </cell>
          <cell r="K216" t="str">
            <v>ﾌｫｰﾏｯﾄ</v>
          </cell>
          <cell r="L216" t="str">
            <v>【変動】通常+自家用</v>
          </cell>
          <cell r="M216" t="str">
            <v>ﾌｫｰﾏｯﾄ</v>
          </cell>
          <cell r="N216" t="str">
            <v>【変動】通常+自家用</v>
          </cell>
          <cell r="O216" t="str">
            <v>変更しない</v>
          </cell>
          <cell r="P216" t="str">
            <v>変更しない</v>
          </cell>
          <cell r="Q216" t="str">
            <v>変更しない</v>
          </cell>
          <cell r="R216" t="str">
            <v>×</v>
          </cell>
          <cell r="S216" t="str">
            <v/>
          </cell>
          <cell r="T216" t="str">
            <v/>
          </cell>
          <cell r="U216" t="str">
            <v/>
          </cell>
          <cell r="V216" t="str">
            <v/>
          </cell>
          <cell r="W216" t="str">
            <v/>
          </cell>
          <cell r="X216" t="str">
            <v/>
          </cell>
          <cell r="Y216" t="str">
            <v>お客様各位</v>
          </cell>
          <cell r="AA216" t="str">
            <v/>
          </cell>
          <cell r="AB216" t="str">
            <v>丸大食品株式会社</v>
          </cell>
          <cell r="AC216" t="str">
            <v>別紙</v>
          </cell>
          <cell r="AD216" t="str">
            <v>○</v>
          </cell>
          <cell r="AE216" t="str">
            <v>FAX、又は郵送にて</v>
          </cell>
          <cell r="AF216" t="str">
            <v>○</v>
          </cell>
          <cell r="AG216" t="str">
            <v>○</v>
          </cell>
          <cell r="AH216" t="str">
            <v>○</v>
          </cell>
          <cell r="AI216" t="str">
            <v>○</v>
          </cell>
          <cell r="AJ216" t="str">
            <v>○</v>
          </cell>
          <cell r="AK216" t="str">
            <v>○</v>
          </cell>
          <cell r="AL216" t="str">
            <v>○</v>
          </cell>
          <cell r="AM216" t="str">
            <v>○</v>
          </cell>
          <cell r="AO216">
            <v>40</v>
          </cell>
          <cell r="AP216">
            <v>20</v>
          </cell>
          <cell r="AQ216">
            <v>990</v>
          </cell>
          <cell r="AR216" t="str">
            <v>しない</v>
          </cell>
          <cell r="AS216">
            <v>6</v>
          </cell>
          <cell r="AT216">
            <v>11</v>
          </cell>
          <cell r="AU216" t="str">
            <v>吉川警察署</v>
          </cell>
          <cell r="AV216" t="str">
            <v/>
          </cell>
          <cell r="AW216" t="str">
            <v/>
          </cell>
          <cell r="AX216" t="str">
            <v/>
          </cell>
        </row>
        <row r="217">
          <cell r="A217" t="str">
            <v>5430</v>
          </cell>
          <cell r="B217" t="str">
            <v>10-5430-0</v>
          </cell>
          <cell r="D217" t="str">
            <v>10</v>
          </cell>
          <cell r="E217" t="str">
            <v>渡辺</v>
          </cell>
          <cell r="F217" t="str">
            <v>5430-0</v>
          </cell>
          <cell r="G217" t="str">
            <v>㈱不二レーベル</v>
          </cell>
          <cell r="H217">
            <v>0</v>
          </cell>
          <cell r="I217" t="str">
            <v>○</v>
          </cell>
          <cell r="J217" t="str">
            <v>○</v>
          </cell>
          <cell r="K217" t="str">
            <v>ﾌｫｰﾏｯﾄ</v>
          </cell>
          <cell r="L217" t="str">
            <v>通常+自家用★</v>
          </cell>
          <cell r="M217" t="str">
            <v>ﾌｫｰﾏｯﾄ</v>
          </cell>
          <cell r="N217" t="str">
            <v>通常+自家用★</v>
          </cell>
          <cell r="O217" t="str">
            <v>変更しない</v>
          </cell>
          <cell r="P217" t="str">
            <v>変更しない</v>
          </cell>
          <cell r="Q217" t="str">
            <v>変更しない</v>
          </cell>
          <cell r="R217" t="str">
            <v>◎</v>
          </cell>
          <cell r="S217" t="str">
            <v>ﾌｫｰﾏｯﾄ</v>
          </cell>
          <cell r="T217" t="str">
            <v>通常+自家用★</v>
          </cell>
          <cell r="U217" t="str">
            <v>ﾌｫｰﾏｯﾄ</v>
          </cell>
          <cell r="V217" t="str">
            <v>通常+自家用★</v>
          </cell>
          <cell r="W217" t="str">
            <v>ﾌｫｰﾏｯﾄ</v>
          </cell>
          <cell r="Y217" t="str">
            <v>お客様各位</v>
          </cell>
          <cell r="AA217" t="str">
            <v/>
          </cell>
          <cell r="AB217" t="str">
            <v>丸大食品株式会社</v>
          </cell>
          <cell r="AC217" t="str">
            <v>裏面</v>
          </cell>
          <cell r="AD217" t="str">
            <v>○</v>
          </cell>
          <cell r="AE217" t="str">
            <v>FAX、又は郵送にて</v>
          </cell>
          <cell r="AF217" t="str">
            <v>×</v>
          </cell>
          <cell r="AG217" t="str">
            <v>後日、請求書をお送りします。</v>
          </cell>
          <cell r="AH217" t="str">
            <v>○</v>
          </cell>
          <cell r="AI217" t="str">
            <v>○</v>
          </cell>
          <cell r="AJ217" t="str">
            <v>○</v>
          </cell>
          <cell r="AK217" t="str">
            <v>○</v>
          </cell>
          <cell r="AL217" t="str">
            <v>○</v>
          </cell>
          <cell r="AM217" t="str">
            <v>○</v>
          </cell>
          <cell r="AO217">
            <v>30</v>
          </cell>
          <cell r="AP217">
            <v>20</v>
          </cell>
          <cell r="AQ217">
            <v>990</v>
          </cell>
          <cell r="AR217" t="str">
            <v>しない</v>
          </cell>
          <cell r="AS217">
            <v>6</v>
          </cell>
          <cell r="AT217">
            <v>11</v>
          </cell>
          <cell r="AU217" t="str">
            <v>㈱不二レーベル</v>
          </cell>
          <cell r="AV217" t="str">
            <v/>
          </cell>
          <cell r="AW217" t="str">
            <v/>
          </cell>
          <cell r="AX217" t="str">
            <v/>
          </cell>
        </row>
        <row r="218">
          <cell r="A218" t="str">
            <v>5430-1</v>
          </cell>
          <cell r="B218" t="str">
            <v>10-5430-1</v>
          </cell>
          <cell r="D218" t="str">
            <v>10</v>
          </cell>
          <cell r="E218" t="str">
            <v>渡辺</v>
          </cell>
          <cell r="F218" t="str">
            <v>5430-1</v>
          </cell>
          <cell r="G218" t="str">
            <v>㈱不二レーベル</v>
          </cell>
          <cell r="H218">
            <v>0</v>
          </cell>
          <cell r="I218" t="str">
            <v>○</v>
          </cell>
          <cell r="J218" t="str">
            <v>○</v>
          </cell>
          <cell r="K218" t="str">
            <v>ﾌｫｰﾏｯﾄ</v>
          </cell>
          <cell r="L218" t="str">
            <v>通常+自家用★</v>
          </cell>
          <cell r="M218" t="str">
            <v>ﾌｫｰﾏｯﾄ</v>
          </cell>
          <cell r="N218" t="str">
            <v>通常+自家用★</v>
          </cell>
          <cell r="O218" t="str">
            <v>変更しない</v>
          </cell>
          <cell r="P218" t="str">
            <v>変更しない</v>
          </cell>
          <cell r="Q218" t="str">
            <v>変更しない</v>
          </cell>
          <cell r="R218" t="str">
            <v>×</v>
          </cell>
          <cell r="S218" t="str">
            <v>ﾌｫｰﾏｯﾄ</v>
          </cell>
          <cell r="T218" t="str">
            <v>通常+自家用★</v>
          </cell>
          <cell r="U218" t="str">
            <v>ﾌｫｰﾏｯﾄ</v>
          </cell>
          <cell r="V218" t="str">
            <v>通常+自家用★</v>
          </cell>
          <cell r="W218" t="str">
            <v>ﾌｫｰﾏｯﾄ</v>
          </cell>
          <cell r="Y218" t="str">
            <v>お客様各位</v>
          </cell>
          <cell r="AA218" t="str">
            <v/>
          </cell>
          <cell r="AB218" t="str">
            <v>丸大食品株式会社</v>
          </cell>
          <cell r="AC218" t="str">
            <v>裏面</v>
          </cell>
          <cell r="AD218" t="str">
            <v>○</v>
          </cell>
          <cell r="AE218" t="str">
            <v>FAX、又は郵送にて</v>
          </cell>
          <cell r="AF218" t="str">
            <v>×</v>
          </cell>
          <cell r="AG218" t="str">
            <v>○</v>
          </cell>
          <cell r="AH218" t="str">
            <v>○</v>
          </cell>
          <cell r="AI218" t="str">
            <v>○</v>
          </cell>
          <cell r="AJ218" t="str">
            <v>○</v>
          </cell>
          <cell r="AK218" t="str">
            <v>○</v>
          </cell>
          <cell r="AL218" t="str">
            <v>○</v>
          </cell>
          <cell r="AM218" t="str">
            <v>○</v>
          </cell>
          <cell r="AO218">
            <v>30</v>
          </cell>
          <cell r="AP218">
            <v>20</v>
          </cell>
          <cell r="AQ218">
            <v>990</v>
          </cell>
          <cell r="AR218" t="str">
            <v>しない</v>
          </cell>
          <cell r="AS218">
            <v>6</v>
          </cell>
          <cell r="AT218">
            <v>11</v>
          </cell>
          <cell r="AU218" t="str">
            <v>㈱不二レーベル</v>
          </cell>
          <cell r="AV218" t="str">
            <v/>
          </cell>
          <cell r="AW218" t="str">
            <v/>
          </cell>
          <cell r="AX218" t="str">
            <v/>
          </cell>
        </row>
        <row r="219">
          <cell r="A219" t="str">
            <v>5431</v>
          </cell>
          <cell r="B219" t="str">
            <v>10-5431-0</v>
          </cell>
          <cell r="D219" t="str">
            <v>10</v>
          </cell>
          <cell r="E219" t="str">
            <v>渡辺</v>
          </cell>
          <cell r="F219" t="str">
            <v>5431-0</v>
          </cell>
          <cell r="G219" t="str">
            <v>埼玉県自動車　整備商工組合</v>
          </cell>
          <cell r="H219">
            <v>40</v>
          </cell>
          <cell r="I219" t="str">
            <v>○</v>
          </cell>
          <cell r="J219" t="str">
            <v>○</v>
          </cell>
          <cell r="K219" t="str">
            <v>＠</v>
          </cell>
          <cell r="L219" t="str">
            <v>【変動】通常+自家用</v>
          </cell>
          <cell r="M219" t="str">
            <v>＠</v>
          </cell>
          <cell r="N219" t="str">
            <v>【変動】通常+自家用</v>
          </cell>
          <cell r="O219" t="str">
            <v>変更する</v>
          </cell>
          <cell r="P219" t="str">
            <v>変更する</v>
          </cell>
          <cell r="Q219" t="str">
            <v>変更しない</v>
          </cell>
          <cell r="R219" t="str">
            <v>◎</v>
          </cell>
          <cell r="S219" t="str">
            <v>ﾌｫｰﾏｯﾄ</v>
          </cell>
          <cell r="T219" t="str">
            <v>【変動】通常</v>
          </cell>
          <cell r="U219" t="str">
            <v>ﾌｫｰﾏｯﾄ</v>
          </cell>
          <cell r="V219" t="str">
            <v>【変動】通常</v>
          </cell>
          <cell r="W219" t="str">
            <v>＠</v>
          </cell>
          <cell r="X219" t="str">
            <v>FAX変更</v>
          </cell>
          <cell r="Y219" t="str">
            <v>お客様各位</v>
          </cell>
          <cell r="AA219" t="str">
            <v>埼玉県自動車整備商工組合</v>
          </cell>
          <cell r="AB219" t="str">
            <v>丸大食品株式会社</v>
          </cell>
          <cell r="AC219" t="str">
            <v>裏面</v>
          </cell>
          <cell r="AD219" t="str">
            <v>本部</v>
          </cell>
          <cell r="AE219" t="str">
            <v>FAXにて</v>
          </cell>
          <cell r="AF219" t="str">
            <v>048-624-1888</v>
          </cell>
          <cell r="AG219" t="str">
            <v>後日、組合から請求書を送付いたします。</v>
          </cell>
          <cell r="AH219" t="str">
            <v>○</v>
          </cell>
          <cell r="AI219" t="str">
            <v>○</v>
          </cell>
          <cell r="AJ219" t="str">
            <v>○</v>
          </cell>
          <cell r="AK219" t="str">
            <v>○</v>
          </cell>
          <cell r="AL219" t="str">
            <v>○</v>
          </cell>
          <cell r="AM219" t="str">
            <v>○</v>
          </cell>
          <cell r="AO219">
            <v>30</v>
          </cell>
          <cell r="AP219">
            <v>20</v>
          </cell>
          <cell r="AQ219">
            <v>990</v>
          </cell>
          <cell r="AR219" t="str">
            <v>しない</v>
          </cell>
          <cell r="AS219">
            <v>6</v>
          </cell>
          <cell r="AT219">
            <v>11</v>
          </cell>
          <cell r="AU219" t="str">
            <v>支部名</v>
          </cell>
          <cell r="AV219" t="str">
            <v>12</v>
          </cell>
          <cell r="AW219" t="str">
            <v>認証4-</v>
          </cell>
          <cell r="AX219" t="str">
            <v>事業所名</v>
          </cell>
        </row>
        <row r="220">
          <cell r="A220" t="str">
            <v>5444</v>
          </cell>
          <cell r="B220" t="str">
            <v>10-5444-0</v>
          </cell>
          <cell r="D220" t="str">
            <v>10</v>
          </cell>
          <cell r="E220" t="str">
            <v>渡辺</v>
          </cell>
          <cell r="F220" t="str">
            <v>5444-0</v>
          </cell>
          <cell r="G220" t="str">
            <v>健和会労働組合</v>
          </cell>
          <cell r="H220">
            <v>3</v>
          </cell>
          <cell r="I220" t="str">
            <v>○</v>
          </cell>
          <cell r="J220" t="str">
            <v>○</v>
          </cell>
          <cell r="K220" t="str">
            <v>ﾌｫｰﾏｯﾄ</v>
          </cell>
          <cell r="L220" t="str">
            <v>通常+自家用★</v>
          </cell>
          <cell r="M220" t="str">
            <v>ﾌｫｰﾏｯﾄ</v>
          </cell>
          <cell r="N220" t="str">
            <v>通常+自家用★</v>
          </cell>
          <cell r="O220" t="str">
            <v>変更する</v>
          </cell>
          <cell r="P220" t="str">
            <v>変更しない</v>
          </cell>
          <cell r="Q220" t="str">
            <v>変更する</v>
          </cell>
          <cell r="R220" t="str">
            <v>◎</v>
          </cell>
          <cell r="S220" t="str">
            <v>ﾌｫｰﾏｯﾄ</v>
          </cell>
          <cell r="T220" t="str">
            <v>通常+自家用★FAXなし</v>
          </cell>
          <cell r="U220" t="str">
            <v>ﾌｫｰﾏｯﾄ</v>
          </cell>
          <cell r="V220" t="str">
            <v>通常+自家用★FAXなし</v>
          </cell>
          <cell r="W220" t="str">
            <v>ﾌｫｰﾏｯﾄ</v>
          </cell>
          <cell r="X220" t="str">
            <v>FAXなし</v>
          </cell>
          <cell r="Y220" t="str">
            <v>お客様各位</v>
          </cell>
          <cell r="Z220" t="str">
            <v/>
          </cell>
          <cell r="AA220" t="str">
            <v/>
          </cell>
          <cell r="AB220" t="str">
            <v>健和会労働組合</v>
          </cell>
          <cell r="AC220" t="str">
            <v>裏面</v>
          </cell>
          <cell r="AD220" t="str">
            <v>労働組合　</v>
          </cell>
          <cell r="AE220" t="str">
            <v/>
          </cell>
          <cell r="AF220" t="str">
            <v/>
          </cell>
          <cell r="AG220" t="str">
            <v>○</v>
          </cell>
          <cell r="AH220" t="str">
            <v>○</v>
          </cell>
          <cell r="AI220" t="str">
            <v>○</v>
          </cell>
          <cell r="AJ220" t="str">
            <v>組合事務所</v>
          </cell>
          <cell r="AK220" t="str">
            <v>浅見</v>
          </cell>
          <cell r="AL220" t="str">
            <v>埼玉県三郷市鷹野4-494-1</v>
          </cell>
          <cell r="AM220" t="str">
            <v>048-955-6939</v>
          </cell>
          <cell r="AO220">
            <v>30</v>
          </cell>
          <cell r="AP220">
            <v>20</v>
          </cell>
          <cell r="AQ220">
            <v>990</v>
          </cell>
          <cell r="AR220" t="str">
            <v>しない</v>
          </cell>
          <cell r="AS220">
            <v>6</v>
          </cell>
          <cell r="AT220">
            <v>11</v>
          </cell>
          <cell r="AU220" t="str">
            <v>健和会労働組合</v>
          </cell>
          <cell r="AV220" t="str">
            <v/>
          </cell>
          <cell r="AW220" t="str">
            <v/>
          </cell>
          <cell r="AX220" t="str">
            <v/>
          </cell>
        </row>
        <row r="221">
          <cell r="A221" t="str">
            <v>5446</v>
          </cell>
          <cell r="B221" t="str">
            <v>10-5446-0</v>
          </cell>
          <cell r="D221" t="str">
            <v>10</v>
          </cell>
          <cell r="E221" t="str">
            <v>渡辺</v>
          </cell>
          <cell r="F221" t="str">
            <v>5446-0</v>
          </cell>
          <cell r="G221" t="str">
            <v>戸田フーズ㈱</v>
          </cell>
          <cell r="H221">
            <v>14</v>
          </cell>
          <cell r="I221" t="str">
            <v>○</v>
          </cell>
          <cell r="J221" t="str">
            <v>○</v>
          </cell>
          <cell r="K221" t="str">
            <v>ﾌｫｰﾏｯﾄ</v>
          </cell>
          <cell r="L221" t="str">
            <v>通常+自家用★</v>
          </cell>
          <cell r="M221" t="str">
            <v>ﾌｫｰﾏｯﾄ</v>
          </cell>
          <cell r="N221" t="str">
            <v>通常+自家用★</v>
          </cell>
          <cell r="O221" t="str">
            <v>変更する</v>
          </cell>
          <cell r="P221" t="str">
            <v>変更しない</v>
          </cell>
          <cell r="Q221" t="str">
            <v>変更しない</v>
          </cell>
          <cell r="R221" t="str">
            <v>◎</v>
          </cell>
          <cell r="S221" t="str">
            <v>ﾌｫｰﾏｯﾄ</v>
          </cell>
          <cell r="T221" t="str">
            <v>通常+自家用★FAXなし</v>
          </cell>
          <cell r="U221" t="str">
            <v>ﾌｫｰﾏｯﾄ</v>
          </cell>
          <cell r="V221" t="str">
            <v>通常+自家用★FAXなし</v>
          </cell>
          <cell r="W221" t="str">
            <v>ﾌｫｰﾏｯﾄ</v>
          </cell>
          <cell r="X221" t="str">
            <v>FAXなし</v>
          </cell>
          <cell r="Y221" t="str">
            <v>お客様各位</v>
          </cell>
          <cell r="Z221" t="str">
            <v/>
          </cell>
          <cell r="AA221" t="str">
            <v/>
          </cell>
          <cell r="AB221" t="str">
            <v>丸大食品株式会社</v>
          </cell>
          <cell r="AC221" t="str">
            <v>裏面</v>
          </cell>
          <cell r="AD221" t="str">
            <v>戸田フーズ㈱総務部　</v>
          </cell>
          <cell r="AE221" t="str">
            <v/>
          </cell>
          <cell r="AF221" t="str">
            <v/>
          </cell>
          <cell r="AG221" t="str">
            <v>○</v>
          </cell>
          <cell r="AH221" t="str">
            <v>○</v>
          </cell>
          <cell r="AI221" t="str">
            <v>○</v>
          </cell>
          <cell r="AJ221" t="str">
            <v>○</v>
          </cell>
          <cell r="AK221" t="str">
            <v>○</v>
          </cell>
          <cell r="AL221" t="str">
            <v>○</v>
          </cell>
          <cell r="AM221" t="str">
            <v>○</v>
          </cell>
          <cell r="AO221">
            <v>30</v>
          </cell>
          <cell r="AP221">
            <v>20</v>
          </cell>
          <cell r="AQ221">
            <v>990</v>
          </cell>
          <cell r="AR221" t="str">
            <v>しない</v>
          </cell>
          <cell r="AS221">
            <v>6</v>
          </cell>
          <cell r="AT221">
            <v>11</v>
          </cell>
          <cell r="AU221" t="str">
            <v>戸田フーズ（株）</v>
          </cell>
          <cell r="AV221" t="str">
            <v/>
          </cell>
          <cell r="AW221" t="str">
            <v/>
          </cell>
          <cell r="AX221" t="str">
            <v/>
          </cell>
        </row>
        <row r="222">
          <cell r="A222" t="str">
            <v>5446-1</v>
          </cell>
          <cell r="B222" t="str">
            <v>10-5446-1</v>
          </cell>
          <cell r="D222" t="str">
            <v>10</v>
          </cell>
          <cell r="E222" t="str">
            <v>渡辺</v>
          </cell>
          <cell r="F222" t="str">
            <v>5446-1</v>
          </cell>
          <cell r="G222" t="str">
            <v>ヤマト興産㈱</v>
          </cell>
          <cell r="H222">
            <v>0</v>
          </cell>
          <cell r="I222" t="str">
            <v>×</v>
          </cell>
          <cell r="J222" t="str">
            <v>×</v>
          </cell>
          <cell r="K222" t="str">
            <v>ﾌｫｰﾏｯﾄ</v>
          </cell>
          <cell r="L222" t="str">
            <v>企業名なし(990)</v>
          </cell>
          <cell r="M222" t="str">
            <v>ﾌｫｰﾏｯﾄ</v>
          </cell>
          <cell r="N222" t="str">
            <v>企業名なし(990)</v>
          </cell>
          <cell r="O222" t="str">
            <v>変更しない</v>
          </cell>
          <cell r="P222" t="str">
            <v>変更する</v>
          </cell>
          <cell r="Q222" t="str">
            <v>変更しない</v>
          </cell>
          <cell r="R222" t="str">
            <v>×</v>
          </cell>
          <cell r="S222" t="str">
            <v/>
          </cell>
          <cell r="T222" t="str">
            <v/>
          </cell>
          <cell r="U222" t="str">
            <v/>
          </cell>
          <cell r="V222" t="str">
            <v/>
          </cell>
          <cell r="W222" t="str">
            <v/>
          </cell>
          <cell r="X222" t="str">
            <v/>
          </cell>
          <cell r="Y222" t="str">
            <v>お客様各位</v>
          </cell>
          <cell r="AA222" t="str">
            <v/>
          </cell>
          <cell r="AB222" t="str">
            <v>丸大食品株式会社</v>
          </cell>
          <cell r="AC222" t="str">
            <v>別紙</v>
          </cell>
          <cell r="AD222" t="str">
            <v>○</v>
          </cell>
          <cell r="AE222" t="str">
            <v>FAX、又は郵送にて</v>
          </cell>
          <cell r="AF222" t="str">
            <v>○</v>
          </cell>
          <cell r="AG222" t="str">
            <v>後日、請求書をお送りします。</v>
          </cell>
          <cell r="AH222" t="str">
            <v>○</v>
          </cell>
          <cell r="AI222" t="str">
            <v>○</v>
          </cell>
          <cell r="AJ222" t="str">
            <v>○</v>
          </cell>
          <cell r="AK222" t="str">
            <v>○</v>
          </cell>
          <cell r="AL222" t="str">
            <v>○</v>
          </cell>
          <cell r="AM222" t="str">
            <v>○</v>
          </cell>
          <cell r="AO222">
            <v>30</v>
          </cell>
          <cell r="AP222">
            <v>20</v>
          </cell>
          <cell r="AQ222">
            <v>990</v>
          </cell>
          <cell r="AR222" t="str">
            <v>しない</v>
          </cell>
          <cell r="AS222">
            <v>6</v>
          </cell>
          <cell r="AT222">
            <v>11</v>
          </cell>
          <cell r="AU222" t="str">
            <v>ヤマト興産㈱</v>
          </cell>
          <cell r="AV222" t="str">
            <v/>
          </cell>
          <cell r="AW222" t="str">
            <v/>
          </cell>
          <cell r="AX222" t="str">
            <v/>
          </cell>
        </row>
        <row r="223">
          <cell r="A223" t="str">
            <v>5446-2</v>
          </cell>
          <cell r="B223" t="str">
            <v>10-5446-2</v>
          </cell>
          <cell r="D223" t="str">
            <v>10</v>
          </cell>
          <cell r="E223" t="str">
            <v>渡辺</v>
          </cell>
          <cell r="F223" t="str">
            <v>5446-2</v>
          </cell>
          <cell r="G223" t="str">
            <v>戸田フーズ（業者）</v>
          </cell>
          <cell r="H223">
            <v>0</v>
          </cell>
          <cell r="I223" t="str">
            <v>○</v>
          </cell>
          <cell r="J223" t="str">
            <v>○</v>
          </cell>
          <cell r="K223" t="str">
            <v>ﾌｫｰﾏｯﾄ</v>
          </cell>
          <cell r="L223" t="str">
            <v>通常+自家用★</v>
          </cell>
          <cell r="M223" t="str">
            <v>ﾌｫｰﾏｯﾄ</v>
          </cell>
          <cell r="N223" t="str">
            <v>通常+自家用★</v>
          </cell>
          <cell r="O223" t="str">
            <v>変更する</v>
          </cell>
          <cell r="P223" t="str">
            <v>変更しない</v>
          </cell>
          <cell r="Q223" t="str">
            <v>変更しない</v>
          </cell>
          <cell r="R223" t="str">
            <v>◎</v>
          </cell>
          <cell r="S223" t="str">
            <v>ﾌｫｰﾏｯﾄ</v>
          </cell>
          <cell r="T223" t="str">
            <v>通常+自家用★FAXなし</v>
          </cell>
          <cell r="U223" t="str">
            <v>ﾌｫｰﾏｯﾄ</v>
          </cell>
          <cell r="V223" t="str">
            <v>通常+自家用★FAXなし</v>
          </cell>
          <cell r="W223" t="str">
            <v>必要なし</v>
          </cell>
          <cell r="Y223" t="str">
            <v>お客様各位</v>
          </cell>
          <cell r="AA223" t="str">
            <v>戸田フーズ株式会社</v>
          </cell>
          <cell r="AB223" t="str">
            <v>丸大食品株式会社</v>
          </cell>
          <cell r="AC223" t="str">
            <v>別紙</v>
          </cell>
          <cell r="AD223" t="str">
            <v>戸田フーズ㈱総務部　</v>
          </cell>
          <cell r="AG223" t="str">
            <v>○</v>
          </cell>
          <cell r="AH223" t="str">
            <v>○</v>
          </cell>
          <cell r="AI223" t="str">
            <v>○</v>
          </cell>
          <cell r="AJ223" t="str">
            <v>○</v>
          </cell>
          <cell r="AK223" t="str">
            <v>○</v>
          </cell>
          <cell r="AL223" t="str">
            <v>○</v>
          </cell>
          <cell r="AM223" t="str">
            <v>○</v>
          </cell>
          <cell r="AO223">
            <v>30</v>
          </cell>
          <cell r="AP223">
            <v>20</v>
          </cell>
          <cell r="AQ223">
            <v>990</v>
          </cell>
          <cell r="AR223" t="str">
            <v>しない</v>
          </cell>
          <cell r="AS223">
            <v>6</v>
          </cell>
          <cell r="AT223">
            <v>11</v>
          </cell>
          <cell r="AU223" t="str">
            <v>戸田フーズ（株）</v>
          </cell>
        </row>
        <row r="224">
          <cell r="A224" t="str">
            <v>5453</v>
          </cell>
          <cell r="B224" t="str">
            <v>10-5453-0</v>
          </cell>
          <cell r="D224" t="str">
            <v>10</v>
          </cell>
          <cell r="E224" t="str">
            <v>渡辺</v>
          </cell>
          <cell r="F224" t="str">
            <v>5453-0</v>
          </cell>
          <cell r="G224" t="str">
            <v>埼玉県社会保険労務士協同組合</v>
          </cell>
          <cell r="H224">
            <v>20</v>
          </cell>
          <cell r="I224" t="str">
            <v>○</v>
          </cell>
          <cell r="J224" t="str">
            <v>○</v>
          </cell>
          <cell r="K224" t="str">
            <v>ﾌｫｰﾏｯﾄ</v>
          </cell>
          <cell r="L224" t="str">
            <v>企業名なし(990)</v>
          </cell>
          <cell r="M224" t="str">
            <v>ﾌｫｰﾏｯﾄ</v>
          </cell>
          <cell r="N224" t="str">
            <v>企業名なし(990)</v>
          </cell>
          <cell r="O224" t="str">
            <v>変更しない</v>
          </cell>
          <cell r="P224" t="str">
            <v>変更しない</v>
          </cell>
          <cell r="Q224" t="str">
            <v>変更しない</v>
          </cell>
          <cell r="R224" t="str">
            <v>◎</v>
          </cell>
          <cell r="S224" t="str">
            <v>＠</v>
          </cell>
          <cell r="T224" t="str">
            <v>通常★</v>
          </cell>
          <cell r="U224" t="str">
            <v>＠</v>
          </cell>
          <cell r="V224" t="str">
            <v>通常★</v>
          </cell>
          <cell r="W224" t="str">
            <v>ﾌｫｰﾏｯﾄ</v>
          </cell>
          <cell r="X224" t="str">
            <v>通常</v>
          </cell>
          <cell r="Y224" t="str">
            <v>お客様各位</v>
          </cell>
          <cell r="AA224" t="str">
            <v/>
          </cell>
          <cell r="AB224" t="str">
            <v>丸大食品株式会社</v>
          </cell>
          <cell r="AC224" t="str">
            <v>裏面</v>
          </cell>
          <cell r="AD224" t="str">
            <v>○</v>
          </cell>
          <cell r="AE224" t="str">
            <v>FAX、又は郵送にて</v>
          </cell>
          <cell r="AF224" t="str">
            <v>○</v>
          </cell>
          <cell r="AG224" t="str">
            <v>○</v>
          </cell>
          <cell r="AH224" t="str">
            <v>○</v>
          </cell>
          <cell r="AI224" t="str">
            <v>○</v>
          </cell>
          <cell r="AJ224" t="str">
            <v>○</v>
          </cell>
          <cell r="AK224" t="str">
            <v>○</v>
          </cell>
          <cell r="AL224" t="str">
            <v>○</v>
          </cell>
          <cell r="AM224" t="str">
            <v>○</v>
          </cell>
          <cell r="AO224">
            <v>30</v>
          </cell>
          <cell r="AP224">
            <v>20</v>
          </cell>
          <cell r="AQ224">
            <v>990</v>
          </cell>
          <cell r="AR224" t="str">
            <v>しない</v>
          </cell>
          <cell r="AS224">
            <v>6</v>
          </cell>
          <cell r="AT224">
            <v>11</v>
          </cell>
          <cell r="AU224" t="str">
            <v>埼玉県社会保険労務士協同組合</v>
          </cell>
          <cell r="AV224" t="str">
            <v/>
          </cell>
          <cell r="AW224" t="str">
            <v/>
          </cell>
          <cell r="AX224" t="str">
            <v/>
          </cell>
        </row>
        <row r="225">
          <cell r="A225" t="str">
            <v>5454</v>
          </cell>
          <cell r="B225" t="str">
            <v>10-5454-0</v>
          </cell>
          <cell r="D225" t="str">
            <v>10</v>
          </cell>
          <cell r="E225" t="str">
            <v>渡辺</v>
          </cell>
          <cell r="F225" t="str">
            <v>5454-0</v>
          </cell>
          <cell r="G225" t="str">
            <v>建設埼玉</v>
          </cell>
          <cell r="H225">
            <v>80</v>
          </cell>
          <cell r="I225" t="str">
            <v>○</v>
          </cell>
          <cell r="J225" t="str">
            <v>○</v>
          </cell>
          <cell r="K225" t="str">
            <v>ﾌｫｰﾏｯﾄ</v>
          </cell>
          <cell r="L225" t="str">
            <v>【変動】通常+自家用</v>
          </cell>
          <cell r="M225" t="str">
            <v>ﾌｫｰﾏｯﾄ</v>
          </cell>
          <cell r="N225" t="str">
            <v>【変動】通常+自家用</v>
          </cell>
          <cell r="O225" t="str">
            <v>変更しない</v>
          </cell>
          <cell r="P225" t="str">
            <v>変更しない</v>
          </cell>
          <cell r="Q225" t="str">
            <v>変更しない</v>
          </cell>
          <cell r="R225" t="str">
            <v>○</v>
          </cell>
          <cell r="S225" t="str">
            <v>ﾌｫｰﾏｯﾄ</v>
          </cell>
          <cell r="T225" t="str">
            <v>【変動】通常</v>
          </cell>
          <cell r="U225" t="str">
            <v>ﾌｫｰﾏｯﾄ</v>
          </cell>
          <cell r="V225" t="str">
            <v>【変動】通常</v>
          </cell>
          <cell r="W225" t="str">
            <v>ﾌｫｰﾏｯﾄ</v>
          </cell>
          <cell r="X225" t="str">
            <v>通常</v>
          </cell>
          <cell r="Y225" t="str">
            <v>お客様各位</v>
          </cell>
          <cell r="AB225" t="str">
            <v>丸大食品株式会社</v>
          </cell>
          <cell r="AC225" t="str">
            <v>裏面</v>
          </cell>
          <cell r="AD225" t="str">
            <v>○</v>
          </cell>
          <cell r="AE225" t="str">
            <v>FAX、又は郵送にて</v>
          </cell>
          <cell r="AF225" t="str">
            <v>○</v>
          </cell>
          <cell r="AG225" t="str">
            <v>○</v>
          </cell>
          <cell r="AH225" t="str">
            <v>○</v>
          </cell>
          <cell r="AI225" t="str">
            <v>○</v>
          </cell>
          <cell r="AJ225" t="str">
            <v>○</v>
          </cell>
          <cell r="AK225" t="str">
            <v>○</v>
          </cell>
          <cell r="AL225" t="str">
            <v>○</v>
          </cell>
          <cell r="AM225" t="str">
            <v>○</v>
          </cell>
          <cell r="AO225">
            <v>35</v>
          </cell>
          <cell r="AP225">
            <v>20</v>
          </cell>
          <cell r="AQ225">
            <v>990</v>
          </cell>
          <cell r="AR225" t="str">
            <v>しない</v>
          </cell>
          <cell r="AS225">
            <v>5</v>
          </cell>
          <cell r="AT225">
            <v>10</v>
          </cell>
          <cell r="AU225" t="str">
            <v>建設埼玉</v>
          </cell>
          <cell r="AV225" t="str">
            <v/>
          </cell>
          <cell r="AX225" t="str">
            <v/>
          </cell>
        </row>
        <row r="226">
          <cell r="A226" t="str">
            <v>5462</v>
          </cell>
          <cell r="B226" t="str">
            <v>10-5462-0</v>
          </cell>
          <cell r="D226" t="str">
            <v>10</v>
          </cell>
          <cell r="E226" t="str">
            <v>渡辺</v>
          </cell>
          <cell r="F226" t="str">
            <v>5462-0</v>
          </cell>
          <cell r="G226" t="str">
            <v>埼玉土建どけん共済会</v>
          </cell>
          <cell r="H226">
            <v>63</v>
          </cell>
          <cell r="I226" t="str">
            <v>○</v>
          </cell>
          <cell r="J226" t="str">
            <v>○</v>
          </cell>
          <cell r="K226" t="str">
            <v>ﾌｫｰﾏｯﾄ</v>
          </cell>
          <cell r="L226" t="str">
            <v>【変動】通常+自家用</v>
          </cell>
          <cell r="M226" t="str">
            <v>ﾌｫｰﾏｯﾄ</v>
          </cell>
          <cell r="N226" t="str">
            <v>【変動】通常+自家用</v>
          </cell>
          <cell r="O226" t="str">
            <v>変更しない</v>
          </cell>
          <cell r="P226" t="str">
            <v>変更しない</v>
          </cell>
          <cell r="Q226" t="str">
            <v>変更しない</v>
          </cell>
          <cell r="R226" t="str">
            <v>×</v>
          </cell>
          <cell r="S226" t="str">
            <v>ﾌｫｰﾏｯﾄ</v>
          </cell>
          <cell r="T226" t="str">
            <v>【変動】通常</v>
          </cell>
          <cell r="U226" t="str">
            <v>ﾌｫｰﾏｯﾄ</v>
          </cell>
          <cell r="V226" t="str">
            <v>【変動】通常</v>
          </cell>
          <cell r="W226" t="str">
            <v>ﾌｫｰﾏｯﾄ</v>
          </cell>
          <cell r="X226" t="str">
            <v>通常</v>
          </cell>
          <cell r="Y226" t="str">
            <v>お客様各位</v>
          </cell>
          <cell r="AA226" t="str">
            <v>埼玉土建どけん共済会</v>
          </cell>
          <cell r="AB226" t="str">
            <v>丸大食品株式会社</v>
          </cell>
          <cell r="AC226" t="str">
            <v>裏面</v>
          </cell>
          <cell r="AD226" t="str">
            <v>○</v>
          </cell>
          <cell r="AE226" t="str">
            <v>FAX、又は郵送にて</v>
          </cell>
          <cell r="AF226" t="str">
            <v>○</v>
          </cell>
          <cell r="AG226" t="str">
            <v>○</v>
          </cell>
          <cell r="AH226" t="str">
            <v>○</v>
          </cell>
          <cell r="AI226" t="str">
            <v>○</v>
          </cell>
          <cell r="AJ226" t="str">
            <v>○</v>
          </cell>
          <cell r="AK226" t="str">
            <v/>
          </cell>
          <cell r="AL226" t="str">
            <v>○</v>
          </cell>
          <cell r="AM226" t="str">
            <v>○</v>
          </cell>
          <cell r="AO226">
            <v>30</v>
          </cell>
          <cell r="AP226">
            <v>20</v>
          </cell>
          <cell r="AQ226">
            <v>990</v>
          </cell>
          <cell r="AR226" t="str">
            <v>しない</v>
          </cell>
          <cell r="AS226">
            <v>5</v>
          </cell>
          <cell r="AT226">
            <v>11</v>
          </cell>
          <cell r="AU226" t="str">
            <v>埼玉土建どけん共済会</v>
          </cell>
          <cell r="AV226" t="str">
            <v/>
          </cell>
          <cell r="AW226" t="str">
            <v/>
          </cell>
          <cell r="AX226" t="str">
            <v/>
          </cell>
        </row>
        <row r="227">
          <cell r="A227" t="str">
            <v>5462-1</v>
          </cell>
          <cell r="B227" t="str">
            <v>10-5462-1</v>
          </cell>
          <cell r="D227" t="str">
            <v>10</v>
          </cell>
          <cell r="E227" t="str">
            <v>渡辺</v>
          </cell>
          <cell r="F227" t="str">
            <v>5462-1</v>
          </cell>
          <cell r="G227" t="str">
            <v>千代間石材工業（有）</v>
          </cell>
          <cell r="H227">
            <v>1</v>
          </cell>
          <cell r="I227" t="str">
            <v>○</v>
          </cell>
          <cell r="J227" t="str">
            <v>○</v>
          </cell>
          <cell r="K227" t="str">
            <v>ﾌｫｰﾏｯﾄ</v>
          </cell>
          <cell r="L227" t="str">
            <v>【変動】通常+自家用</v>
          </cell>
          <cell r="M227" t="str">
            <v>ﾌｫｰﾏｯﾄ</v>
          </cell>
          <cell r="N227" t="str">
            <v>【変動】通常+自家用</v>
          </cell>
          <cell r="O227" t="str">
            <v>変更しない</v>
          </cell>
          <cell r="P227" t="str">
            <v>変更しない</v>
          </cell>
          <cell r="Q227" t="str">
            <v>変更しない</v>
          </cell>
          <cell r="R227" t="str">
            <v>×</v>
          </cell>
          <cell r="T227" t="str">
            <v>【変動】通常</v>
          </cell>
          <cell r="V227" t="str">
            <v>【変動】通常</v>
          </cell>
          <cell r="Y227" t="str">
            <v>お客様各位</v>
          </cell>
          <cell r="AB227" t="str">
            <v>丸大食品株式会社</v>
          </cell>
          <cell r="AD227" t="str">
            <v>○</v>
          </cell>
          <cell r="AG227" t="str">
            <v>後日、請求書をお送りします。</v>
          </cell>
          <cell r="AH227" t="str">
            <v>○</v>
          </cell>
          <cell r="AI227" t="str">
            <v>○</v>
          </cell>
          <cell r="AJ227" t="str">
            <v>○</v>
          </cell>
          <cell r="AK227" t="str">
            <v/>
          </cell>
          <cell r="AL227" t="str">
            <v>○</v>
          </cell>
          <cell r="AM227" t="str">
            <v>○</v>
          </cell>
          <cell r="AO227">
            <v>30</v>
          </cell>
          <cell r="AP227">
            <v>20</v>
          </cell>
          <cell r="AQ227">
            <v>990</v>
          </cell>
          <cell r="AR227" t="str">
            <v>しない</v>
          </cell>
          <cell r="AS227">
            <v>5</v>
          </cell>
          <cell r="AT227">
            <v>11</v>
          </cell>
        </row>
        <row r="228">
          <cell r="A228" t="str">
            <v>5462-2</v>
          </cell>
          <cell r="B228" t="str">
            <v>10-5462-2</v>
          </cell>
          <cell r="D228" t="str">
            <v>10</v>
          </cell>
          <cell r="E228" t="str">
            <v>渡辺</v>
          </cell>
          <cell r="F228" t="str">
            <v>5462-2</v>
          </cell>
          <cell r="G228" t="str">
            <v>中澤塗装工業</v>
          </cell>
          <cell r="H228">
            <v>1</v>
          </cell>
          <cell r="I228" t="str">
            <v>○</v>
          </cell>
          <cell r="J228" t="str">
            <v>○</v>
          </cell>
          <cell r="K228" t="str">
            <v>ﾌｫｰﾏｯﾄ</v>
          </cell>
          <cell r="L228" t="str">
            <v>【変動】通常+自家用</v>
          </cell>
          <cell r="M228" t="str">
            <v>ﾌｫｰﾏｯﾄ</v>
          </cell>
          <cell r="N228" t="str">
            <v>【変動】通常+自家用</v>
          </cell>
          <cell r="O228" t="str">
            <v>変更しない</v>
          </cell>
          <cell r="P228" t="str">
            <v>変更しない</v>
          </cell>
          <cell r="Q228" t="str">
            <v>変更しない</v>
          </cell>
          <cell r="T228" t="str">
            <v>【変動】通常</v>
          </cell>
          <cell r="V228" t="str">
            <v>【変動】通常</v>
          </cell>
          <cell r="Y228" t="str">
            <v>お客様各位</v>
          </cell>
          <cell r="AB228" t="str">
            <v>丸大食品株式会社</v>
          </cell>
          <cell r="AH228" t="str">
            <v>○</v>
          </cell>
          <cell r="AI228" t="str">
            <v>○</v>
          </cell>
          <cell r="AJ228" t="str">
            <v>○</v>
          </cell>
          <cell r="AO228">
            <v>30</v>
          </cell>
          <cell r="AP228">
            <v>20</v>
          </cell>
          <cell r="AQ228">
            <v>990</v>
          </cell>
          <cell r="AR228" t="str">
            <v>しない</v>
          </cell>
          <cell r="AU228" t="str">
            <v>中澤塗装工業</v>
          </cell>
        </row>
        <row r="229">
          <cell r="A229" t="str">
            <v>5466</v>
          </cell>
          <cell r="B229" t="str">
            <v>10-5466-0</v>
          </cell>
          <cell r="D229" t="str">
            <v>10</v>
          </cell>
          <cell r="E229" t="str">
            <v>渡辺</v>
          </cell>
          <cell r="F229" t="str">
            <v>5466-0</v>
          </cell>
          <cell r="G229" t="str">
            <v>エヌユー工業（株）</v>
          </cell>
          <cell r="H229">
            <v>1</v>
          </cell>
          <cell r="I229" t="str">
            <v>○</v>
          </cell>
          <cell r="J229" t="str">
            <v>○</v>
          </cell>
          <cell r="K229" t="str">
            <v>ﾌｫｰﾏｯﾄ</v>
          </cell>
          <cell r="L229" t="str">
            <v>企業名なし(990)</v>
          </cell>
          <cell r="M229" t="str">
            <v>ﾌｫｰﾏｯﾄ</v>
          </cell>
          <cell r="N229" t="str">
            <v>企業名なし(990)</v>
          </cell>
          <cell r="O229" t="str">
            <v>変更しない</v>
          </cell>
          <cell r="P229" t="str">
            <v>変更しない</v>
          </cell>
          <cell r="Q229" t="str">
            <v>変更しない</v>
          </cell>
          <cell r="R229" t="str">
            <v>×</v>
          </cell>
          <cell r="S229" t="str">
            <v>ﾌｫｰﾏｯﾄ</v>
          </cell>
          <cell r="T229" t="str">
            <v>通常★</v>
          </cell>
          <cell r="U229" t="str">
            <v>ﾌｫｰﾏｯﾄ</v>
          </cell>
          <cell r="V229" t="str">
            <v>通常★</v>
          </cell>
          <cell r="W229" t="str">
            <v>ﾌｫｰﾏｯﾄ</v>
          </cell>
          <cell r="X229" t="str">
            <v>通常</v>
          </cell>
          <cell r="Y229" t="str">
            <v>お客様各位</v>
          </cell>
          <cell r="AA229" t="str">
            <v/>
          </cell>
          <cell r="AB229" t="str">
            <v>丸大食品株式会社</v>
          </cell>
          <cell r="AC229" t="str">
            <v>裏面</v>
          </cell>
          <cell r="AD229" t="str">
            <v>○</v>
          </cell>
          <cell r="AE229" t="str">
            <v>FAX、又は郵送にて</v>
          </cell>
          <cell r="AF229" t="str">
            <v>○</v>
          </cell>
          <cell r="AG229" t="str">
            <v>後日、請求書をお送りします。</v>
          </cell>
          <cell r="AH229" t="str">
            <v>○</v>
          </cell>
          <cell r="AI229" t="str">
            <v>○</v>
          </cell>
          <cell r="AJ229" t="str">
            <v>○</v>
          </cell>
          <cell r="AK229" t="str">
            <v/>
          </cell>
          <cell r="AL229" t="str">
            <v>○</v>
          </cell>
          <cell r="AM229" t="str">
            <v>○</v>
          </cell>
          <cell r="AO229">
            <v>30</v>
          </cell>
          <cell r="AP229">
            <v>20</v>
          </cell>
          <cell r="AQ229">
            <v>990</v>
          </cell>
          <cell r="AR229" t="str">
            <v>しない</v>
          </cell>
          <cell r="AS229">
            <v>6</v>
          </cell>
          <cell r="AT229">
            <v>11</v>
          </cell>
          <cell r="AU229" t="str">
            <v>エヌユー工業（株）</v>
          </cell>
          <cell r="AV229" t="str">
            <v/>
          </cell>
          <cell r="AW229" t="str">
            <v/>
          </cell>
          <cell r="AX229" t="str">
            <v/>
          </cell>
        </row>
        <row r="230">
          <cell r="A230" t="str">
            <v>5468</v>
          </cell>
          <cell r="B230" t="str">
            <v>10-5468-0</v>
          </cell>
          <cell r="D230" t="str">
            <v>10</v>
          </cell>
          <cell r="E230" t="str">
            <v>渡辺</v>
          </cell>
          <cell r="F230" t="str">
            <v>5468-0</v>
          </cell>
          <cell r="G230" t="str">
            <v>さいたま市職員互助会</v>
          </cell>
          <cell r="H230">
            <v>6</v>
          </cell>
          <cell r="I230" t="str">
            <v>○</v>
          </cell>
          <cell r="J230" t="str">
            <v>○</v>
          </cell>
          <cell r="K230" t="str">
            <v>ﾌｫｰﾏｯﾄ</v>
          </cell>
          <cell r="L230" t="str">
            <v>企業名なし(990)</v>
          </cell>
          <cell r="M230" t="str">
            <v>ﾌｫｰﾏｯﾄ</v>
          </cell>
          <cell r="N230" t="str">
            <v>企業名なし(990)</v>
          </cell>
          <cell r="O230" t="str">
            <v>変更しない</v>
          </cell>
          <cell r="P230" t="str">
            <v>変更しない</v>
          </cell>
          <cell r="Q230" t="str">
            <v>変更しない</v>
          </cell>
          <cell r="R230" t="str">
            <v>×</v>
          </cell>
          <cell r="S230" t="str">
            <v>ﾌｫｰﾏｯﾄ</v>
          </cell>
          <cell r="T230" t="str">
            <v>通常★</v>
          </cell>
          <cell r="U230" t="str">
            <v>ﾌｫｰﾏｯﾄ</v>
          </cell>
          <cell r="V230" t="str">
            <v>通常★</v>
          </cell>
          <cell r="W230" t="str">
            <v>ﾌｫｰﾏｯﾄ</v>
          </cell>
          <cell r="X230" t="str">
            <v>通常</v>
          </cell>
          <cell r="Y230" t="str">
            <v>お客様各位</v>
          </cell>
          <cell r="AA230" t="str">
            <v/>
          </cell>
          <cell r="AB230" t="str">
            <v>丸大食品株式会社</v>
          </cell>
          <cell r="AC230" t="str">
            <v>裏面</v>
          </cell>
          <cell r="AD230" t="str">
            <v>○</v>
          </cell>
          <cell r="AE230" t="str">
            <v>FAX、又は郵送にて</v>
          </cell>
          <cell r="AF230" t="str">
            <v>○</v>
          </cell>
          <cell r="AG230" t="str">
            <v>○</v>
          </cell>
          <cell r="AH230" t="str">
            <v>○</v>
          </cell>
          <cell r="AI230" t="str">
            <v>○</v>
          </cell>
          <cell r="AJ230" t="str">
            <v>○</v>
          </cell>
          <cell r="AK230" t="str">
            <v/>
          </cell>
          <cell r="AL230" t="str">
            <v>○</v>
          </cell>
          <cell r="AM230" t="str">
            <v>○</v>
          </cell>
          <cell r="AO230">
            <v>30</v>
          </cell>
          <cell r="AP230">
            <v>20</v>
          </cell>
          <cell r="AQ230">
            <v>990</v>
          </cell>
          <cell r="AR230" t="str">
            <v>しない</v>
          </cell>
          <cell r="AS230">
            <v>6</v>
          </cell>
          <cell r="AT230">
            <v>11</v>
          </cell>
          <cell r="AU230" t="str">
            <v>さいたま市職員互助会</v>
          </cell>
          <cell r="AV230" t="str">
            <v>14</v>
          </cell>
          <cell r="AW230" t="str">
            <v/>
          </cell>
          <cell r="AX230" t="str">
            <v/>
          </cell>
        </row>
        <row r="231">
          <cell r="A231" t="str">
            <v>5469</v>
          </cell>
          <cell r="B231" t="str">
            <v>10-5469-0</v>
          </cell>
          <cell r="D231" t="str">
            <v>10</v>
          </cell>
          <cell r="E231" t="str">
            <v>渡辺</v>
          </cell>
          <cell r="F231" t="str">
            <v>5469-0</v>
          </cell>
          <cell r="G231" t="str">
            <v>埼玉県社会福祉事業共助会</v>
          </cell>
          <cell r="H231">
            <v>14</v>
          </cell>
          <cell r="I231" t="str">
            <v>○</v>
          </cell>
          <cell r="J231" t="str">
            <v>○</v>
          </cell>
          <cell r="K231" t="str">
            <v>ﾌｫｰﾏｯﾄ</v>
          </cell>
          <cell r="L231" t="str">
            <v>通常+自家用★</v>
          </cell>
          <cell r="M231" t="str">
            <v>ﾌｫｰﾏｯﾄ</v>
          </cell>
          <cell r="N231" t="str">
            <v>通常+自家用★</v>
          </cell>
          <cell r="O231" t="str">
            <v>変更しない</v>
          </cell>
          <cell r="P231" t="str">
            <v>変更しない</v>
          </cell>
          <cell r="Q231" t="str">
            <v>変更しない</v>
          </cell>
          <cell r="R231" t="str">
            <v/>
          </cell>
          <cell r="S231" t="str">
            <v>ﾌｫｰﾏｯﾄ</v>
          </cell>
          <cell r="T231" t="str">
            <v>通常★</v>
          </cell>
          <cell r="U231" t="str">
            <v>ﾌｫｰﾏｯﾄ</v>
          </cell>
          <cell r="V231" t="str">
            <v>通常★</v>
          </cell>
          <cell r="W231" t="str">
            <v>ﾌｫｰﾏｯﾄ</v>
          </cell>
          <cell r="X231" t="str">
            <v>通常</v>
          </cell>
          <cell r="Y231" t="str">
            <v>お客様各位</v>
          </cell>
          <cell r="AA231" t="str">
            <v/>
          </cell>
          <cell r="AB231" t="str">
            <v>丸大食品株式会社</v>
          </cell>
          <cell r="AC231" t="str">
            <v>裏面</v>
          </cell>
          <cell r="AD231" t="str">
            <v>○</v>
          </cell>
          <cell r="AE231" t="str">
            <v>FAX、又は郵送にて</v>
          </cell>
          <cell r="AF231" t="str">
            <v>○</v>
          </cell>
          <cell r="AG231" t="str">
            <v>○</v>
          </cell>
          <cell r="AH231" t="str">
            <v>○</v>
          </cell>
          <cell r="AI231" t="str">
            <v>○</v>
          </cell>
          <cell r="AJ231" t="str">
            <v>○</v>
          </cell>
          <cell r="AK231" t="str">
            <v/>
          </cell>
          <cell r="AL231" t="str">
            <v>○</v>
          </cell>
          <cell r="AM231" t="str">
            <v>○</v>
          </cell>
          <cell r="AO231">
            <v>30</v>
          </cell>
          <cell r="AP231">
            <v>20</v>
          </cell>
          <cell r="AQ231">
            <v>990</v>
          </cell>
          <cell r="AR231" t="str">
            <v>しない</v>
          </cell>
          <cell r="AS231">
            <v>6</v>
          </cell>
          <cell r="AT231">
            <v>11</v>
          </cell>
          <cell r="AU231" t="str">
            <v>埼玉県社会福祉事業共助会　　</v>
          </cell>
          <cell r="AV231" t="str">
            <v>14</v>
          </cell>
          <cell r="AW231" t="str">
            <v/>
          </cell>
          <cell r="AX231" t="str">
            <v/>
          </cell>
        </row>
        <row r="232">
          <cell r="A232" t="str">
            <v>5470</v>
          </cell>
          <cell r="B232" t="str">
            <v>10-5470-0</v>
          </cell>
          <cell r="D232" t="str">
            <v>10</v>
          </cell>
          <cell r="E232" t="str">
            <v>渡辺</v>
          </cell>
          <cell r="F232" t="str">
            <v>5470-0</v>
          </cell>
          <cell r="G232" t="str">
            <v>埼玉県労働者福祉共済会</v>
          </cell>
          <cell r="H232">
            <v>22</v>
          </cell>
          <cell r="I232" t="str">
            <v>○</v>
          </cell>
          <cell r="J232" t="str">
            <v>○</v>
          </cell>
          <cell r="K232" t="str">
            <v>ﾌｫｰﾏｯﾄ</v>
          </cell>
          <cell r="L232" t="str">
            <v>企業名なし(990)</v>
          </cell>
          <cell r="M232" t="str">
            <v>ﾌｫｰﾏｯﾄ</v>
          </cell>
          <cell r="N232" t="str">
            <v>企業名なし(990)</v>
          </cell>
          <cell r="O232" t="str">
            <v>変更しない</v>
          </cell>
          <cell r="P232" t="str">
            <v>変更しない</v>
          </cell>
          <cell r="Q232" t="str">
            <v>変更しない</v>
          </cell>
          <cell r="R232" t="str">
            <v>○</v>
          </cell>
          <cell r="S232" t="str">
            <v>ﾌｫｰﾏｯﾄ</v>
          </cell>
          <cell r="T232" t="str">
            <v>通常★</v>
          </cell>
          <cell r="U232" t="str">
            <v>ﾌｫｰﾏｯﾄ</v>
          </cell>
          <cell r="V232" t="str">
            <v>通常★</v>
          </cell>
          <cell r="W232" t="str">
            <v>ﾌｫｰﾏｯﾄ</v>
          </cell>
          <cell r="X232" t="str">
            <v>通常</v>
          </cell>
          <cell r="Y232" t="str">
            <v>お客様各位</v>
          </cell>
          <cell r="AA232" t="str">
            <v>埼玉県労働者福祉共済会　</v>
          </cell>
          <cell r="AB232" t="str">
            <v>丸大食品株式会社</v>
          </cell>
          <cell r="AC232" t="str">
            <v>別紙</v>
          </cell>
          <cell r="AD232" t="str">
            <v>○</v>
          </cell>
          <cell r="AE232" t="str">
            <v>FAX、又は郵送にて</v>
          </cell>
          <cell r="AF232" t="str">
            <v>○</v>
          </cell>
          <cell r="AG232" t="str">
            <v>○</v>
          </cell>
          <cell r="AH232" t="str">
            <v>○</v>
          </cell>
          <cell r="AI232" t="str">
            <v>○</v>
          </cell>
          <cell r="AJ232" t="str">
            <v>○</v>
          </cell>
          <cell r="AK232" t="str">
            <v/>
          </cell>
          <cell r="AL232" t="str">
            <v>○</v>
          </cell>
          <cell r="AM232" t="str">
            <v>○</v>
          </cell>
          <cell r="AO232">
            <v>30</v>
          </cell>
          <cell r="AP232">
            <v>20</v>
          </cell>
          <cell r="AQ232">
            <v>990</v>
          </cell>
          <cell r="AR232" t="str">
            <v>しない</v>
          </cell>
          <cell r="AS232">
            <v>6</v>
          </cell>
          <cell r="AT232">
            <v>11</v>
          </cell>
          <cell r="AU232" t="str">
            <v>埼玉県労働者福祉共済会</v>
          </cell>
          <cell r="AV232" t="str">
            <v>14</v>
          </cell>
          <cell r="AW232" t="str">
            <v>組合名</v>
          </cell>
          <cell r="AX232" t="str">
            <v>支部名</v>
          </cell>
        </row>
        <row r="233">
          <cell r="A233" t="str">
            <v>5474</v>
          </cell>
          <cell r="B233" t="str">
            <v>10-5474-0</v>
          </cell>
          <cell r="D233" t="str">
            <v>10</v>
          </cell>
          <cell r="E233" t="str">
            <v>渡辺</v>
          </cell>
          <cell r="F233" t="str">
            <v>5474-0</v>
          </cell>
          <cell r="G233" t="str">
            <v>錦江商事㈱</v>
          </cell>
          <cell r="H233">
            <v>1</v>
          </cell>
          <cell r="I233" t="str">
            <v>○</v>
          </cell>
          <cell r="J233" t="str">
            <v>○</v>
          </cell>
          <cell r="K233" t="str">
            <v>ﾌｫｰﾏｯﾄ</v>
          </cell>
          <cell r="L233" t="str">
            <v>企業名なし(990)</v>
          </cell>
          <cell r="M233" t="str">
            <v>ﾌｫｰﾏｯﾄ</v>
          </cell>
          <cell r="N233" t="str">
            <v>企業名なし(990)</v>
          </cell>
          <cell r="O233" t="str">
            <v>変更しない</v>
          </cell>
          <cell r="P233" t="str">
            <v>変更しない</v>
          </cell>
          <cell r="Q233" t="str">
            <v>変更しない</v>
          </cell>
          <cell r="R233" t="str">
            <v>×</v>
          </cell>
          <cell r="S233" t="str">
            <v>ﾌｫｰﾏｯﾄ</v>
          </cell>
          <cell r="T233" t="str">
            <v>通常★</v>
          </cell>
          <cell r="U233" t="str">
            <v>ﾌｫｰﾏｯﾄ</v>
          </cell>
          <cell r="V233" t="str">
            <v>通常★</v>
          </cell>
          <cell r="W233" t="str">
            <v>ﾌｫｰﾏｯﾄ</v>
          </cell>
          <cell r="X233" t="str">
            <v>通常</v>
          </cell>
          <cell r="Y233" t="str">
            <v>お客様各位</v>
          </cell>
          <cell r="AA233" t="str">
            <v/>
          </cell>
          <cell r="AB233" t="str">
            <v>丸大食品株式会社</v>
          </cell>
          <cell r="AC233" t="str">
            <v>裏面</v>
          </cell>
          <cell r="AD233" t="str">
            <v>○</v>
          </cell>
          <cell r="AE233" t="str">
            <v>FAX、又は郵送にて</v>
          </cell>
          <cell r="AF233" t="str">
            <v>○</v>
          </cell>
          <cell r="AG233" t="str">
            <v>○</v>
          </cell>
          <cell r="AH233" t="str">
            <v>○</v>
          </cell>
          <cell r="AI233" t="str">
            <v>○</v>
          </cell>
          <cell r="AJ233" t="str">
            <v>○</v>
          </cell>
          <cell r="AK233" t="str">
            <v/>
          </cell>
          <cell r="AL233" t="str">
            <v>○</v>
          </cell>
          <cell r="AM233" t="str">
            <v>○</v>
          </cell>
          <cell r="AO233">
            <v>30</v>
          </cell>
          <cell r="AP233">
            <v>20</v>
          </cell>
          <cell r="AQ233">
            <v>990</v>
          </cell>
          <cell r="AR233" t="str">
            <v>しない</v>
          </cell>
          <cell r="AS233">
            <v>6</v>
          </cell>
          <cell r="AT233">
            <v>11</v>
          </cell>
          <cell r="AU233" t="str">
            <v>東京都遊技業　協同組合</v>
          </cell>
          <cell r="AV233" t="str">
            <v/>
          </cell>
          <cell r="AW233" t="str">
            <v/>
          </cell>
          <cell r="AX233" t="str">
            <v/>
          </cell>
        </row>
        <row r="234">
          <cell r="A234" t="str">
            <v>5482</v>
          </cell>
          <cell r="B234" t="str">
            <v>10-5482-0</v>
          </cell>
          <cell r="D234" t="str">
            <v>10</v>
          </cell>
          <cell r="E234" t="str">
            <v>渡辺</v>
          </cell>
          <cell r="F234" t="str">
            <v>5482-0</v>
          </cell>
          <cell r="G234" t="str">
            <v>埼玉県看護連盟</v>
          </cell>
          <cell r="H234">
            <v>8</v>
          </cell>
          <cell r="I234" t="str">
            <v>○</v>
          </cell>
          <cell r="J234" t="str">
            <v>○</v>
          </cell>
          <cell r="K234" t="str">
            <v>ﾌｫｰﾏｯﾄ</v>
          </cell>
          <cell r="L234" t="str">
            <v>通常+自家用★</v>
          </cell>
          <cell r="M234" t="str">
            <v>ﾌｫｰﾏｯﾄ</v>
          </cell>
          <cell r="N234" t="str">
            <v>通常+自家用★</v>
          </cell>
          <cell r="O234" t="str">
            <v>変更しない</v>
          </cell>
          <cell r="P234" t="str">
            <v>変更しない</v>
          </cell>
          <cell r="Q234" t="str">
            <v>変更しない</v>
          </cell>
          <cell r="R234" t="str">
            <v/>
          </cell>
          <cell r="S234" t="str">
            <v>ﾌｫｰﾏｯﾄ</v>
          </cell>
          <cell r="T234" t="str">
            <v>通常★</v>
          </cell>
          <cell r="U234" t="str">
            <v>ﾌｫｰﾏｯﾄ</v>
          </cell>
          <cell r="V234" t="str">
            <v>通常★</v>
          </cell>
          <cell r="W234" t="str">
            <v>ﾌｫｰﾏｯﾄ</v>
          </cell>
          <cell r="X234" t="str">
            <v>通常</v>
          </cell>
          <cell r="Y234" t="str">
            <v>お客様各位</v>
          </cell>
          <cell r="AA234" t="str">
            <v>埼玉県看護連盟</v>
          </cell>
          <cell r="AB234" t="str">
            <v>丸大食品株式会社</v>
          </cell>
          <cell r="AC234" t="str">
            <v>裏面</v>
          </cell>
          <cell r="AD234" t="str">
            <v>○</v>
          </cell>
          <cell r="AE234" t="str">
            <v>FAX、又は郵送にて</v>
          </cell>
          <cell r="AF234" t="str">
            <v>○</v>
          </cell>
          <cell r="AG234" t="str">
            <v>○</v>
          </cell>
          <cell r="AH234" t="str">
            <v>○</v>
          </cell>
          <cell r="AI234" t="str">
            <v>○</v>
          </cell>
          <cell r="AJ234" t="str">
            <v>○</v>
          </cell>
          <cell r="AK234" t="str">
            <v>○</v>
          </cell>
          <cell r="AL234" t="str">
            <v>○</v>
          </cell>
          <cell r="AM234" t="str">
            <v>○</v>
          </cell>
          <cell r="AO234">
            <v>30</v>
          </cell>
          <cell r="AP234">
            <v>20</v>
          </cell>
          <cell r="AQ234">
            <v>990</v>
          </cell>
          <cell r="AR234" t="str">
            <v>しない</v>
          </cell>
          <cell r="AS234">
            <v>6</v>
          </cell>
          <cell r="AT234">
            <v>11</v>
          </cell>
          <cell r="AU234" t="str">
            <v>埼玉県看護連盟</v>
          </cell>
          <cell r="AV234" t="str">
            <v>20</v>
          </cell>
          <cell r="AW234" t="str">
            <v/>
          </cell>
          <cell r="AX234" t="str">
            <v/>
          </cell>
        </row>
        <row r="235">
          <cell r="A235" t="str">
            <v>5493</v>
          </cell>
          <cell r="B235" t="str">
            <v>10-5493-0</v>
          </cell>
          <cell r="D235" t="str">
            <v>10</v>
          </cell>
          <cell r="E235" t="str">
            <v>渡辺</v>
          </cell>
          <cell r="F235" t="str">
            <v>5493-0</v>
          </cell>
          <cell r="G235" t="str">
            <v>神奈川県競輪競馬労働組合</v>
          </cell>
          <cell r="H235">
            <v>1</v>
          </cell>
          <cell r="I235" t="str">
            <v>○</v>
          </cell>
          <cell r="J235" t="str">
            <v>○</v>
          </cell>
          <cell r="K235" t="str">
            <v>ﾌｫｰﾏｯﾄ</v>
          </cell>
          <cell r="L235" t="str">
            <v>通常+自家用★</v>
          </cell>
          <cell r="M235" t="str">
            <v>ﾌｫｰﾏｯﾄ</v>
          </cell>
          <cell r="N235" t="str">
            <v>通常+自家用★</v>
          </cell>
          <cell r="O235" t="str">
            <v>変更しない</v>
          </cell>
          <cell r="P235" t="str">
            <v>変更しない</v>
          </cell>
          <cell r="Q235" t="str">
            <v>変更しない</v>
          </cell>
          <cell r="R235" t="str">
            <v>×</v>
          </cell>
          <cell r="Y235" t="str">
            <v>お客様各位</v>
          </cell>
          <cell r="AA235" t="str">
            <v/>
          </cell>
          <cell r="AB235" t="str">
            <v>丸大食品株式会社</v>
          </cell>
          <cell r="AC235" t="str">
            <v>裏面</v>
          </cell>
          <cell r="AD235" t="str">
            <v>○</v>
          </cell>
          <cell r="AF235" t="str">
            <v>○</v>
          </cell>
          <cell r="AG235" t="str">
            <v>○</v>
          </cell>
          <cell r="AH235" t="str">
            <v>○</v>
          </cell>
          <cell r="AI235" t="str">
            <v>○</v>
          </cell>
          <cell r="AJ235" t="str">
            <v>○</v>
          </cell>
          <cell r="AK235" t="str">
            <v>○</v>
          </cell>
          <cell r="AL235" t="str">
            <v>○</v>
          </cell>
          <cell r="AM235" t="str">
            <v>○</v>
          </cell>
          <cell r="AO235">
            <v>30</v>
          </cell>
          <cell r="AP235">
            <v>20</v>
          </cell>
          <cell r="AQ235">
            <v>990</v>
          </cell>
          <cell r="AR235" t="str">
            <v>しない</v>
          </cell>
          <cell r="AS235">
            <v>6</v>
          </cell>
          <cell r="AT235">
            <v>11</v>
          </cell>
          <cell r="AU235" t="str">
            <v>神奈川県競輪競馬労働組合</v>
          </cell>
          <cell r="AV235" t="str">
            <v/>
          </cell>
          <cell r="AW235" t="str">
            <v/>
          </cell>
          <cell r="AX235" t="str">
            <v/>
          </cell>
        </row>
        <row r="236">
          <cell r="A236" t="str">
            <v>5503</v>
          </cell>
          <cell r="B236" t="str">
            <v>10-5503-0</v>
          </cell>
          <cell r="D236" t="str">
            <v>10</v>
          </cell>
          <cell r="E236" t="str">
            <v>渡辺</v>
          </cell>
          <cell r="F236" t="str">
            <v>5503-0</v>
          </cell>
          <cell r="G236" t="str">
            <v>神奈川一般貨物自動車運送</v>
          </cell>
          <cell r="H236">
            <v>1</v>
          </cell>
          <cell r="I236" t="str">
            <v>○</v>
          </cell>
          <cell r="J236" t="str">
            <v>○</v>
          </cell>
          <cell r="K236" t="str">
            <v>ﾌｫｰﾏｯﾄ</v>
          </cell>
          <cell r="L236" t="str">
            <v>企業名なし(990)</v>
          </cell>
          <cell r="M236" t="str">
            <v>ﾌｫｰﾏｯﾄ</v>
          </cell>
          <cell r="N236" t="str">
            <v>企業名なし(990)</v>
          </cell>
          <cell r="O236" t="str">
            <v>変更しない</v>
          </cell>
          <cell r="P236" t="str">
            <v>変更しない</v>
          </cell>
          <cell r="Q236" t="str">
            <v>変更しない</v>
          </cell>
          <cell r="R236" t="str">
            <v>×</v>
          </cell>
          <cell r="S236" t="str">
            <v/>
          </cell>
          <cell r="T236" t="str">
            <v/>
          </cell>
          <cell r="U236" t="str">
            <v/>
          </cell>
          <cell r="V236" t="str">
            <v/>
          </cell>
          <cell r="W236" t="str">
            <v/>
          </cell>
          <cell r="X236" t="str">
            <v/>
          </cell>
          <cell r="Y236" t="str">
            <v>お客様各位</v>
          </cell>
          <cell r="AA236" t="str">
            <v/>
          </cell>
          <cell r="AB236" t="str">
            <v>丸大食品株式会社</v>
          </cell>
          <cell r="AC236" t="str">
            <v/>
          </cell>
          <cell r="AD236" t="str">
            <v/>
          </cell>
          <cell r="AE236" t="str">
            <v/>
          </cell>
          <cell r="AF236" t="str">
            <v/>
          </cell>
          <cell r="AG236" t="str">
            <v/>
          </cell>
          <cell r="AH236" t="str">
            <v>○</v>
          </cell>
          <cell r="AI236" t="str">
            <v>○</v>
          </cell>
          <cell r="AJ236" t="str">
            <v>○</v>
          </cell>
          <cell r="AK236" t="str">
            <v>○</v>
          </cell>
          <cell r="AL236" t="str">
            <v>○</v>
          </cell>
          <cell r="AM236" t="str">
            <v>○</v>
          </cell>
          <cell r="AO236">
            <v>30</v>
          </cell>
          <cell r="AP236">
            <v>20</v>
          </cell>
          <cell r="AQ236">
            <v>990</v>
          </cell>
          <cell r="AR236" t="str">
            <v>しない</v>
          </cell>
          <cell r="AS236">
            <v>6</v>
          </cell>
          <cell r="AT236">
            <v>11</v>
          </cell>
          <cell r="AU236" t="str">
            <v>神奈川一般貨物自動車運送</v>
          </cell>
          <cell r="AV236" t="str">
            <v/>
          </cell>
          <cell r="AW236" t="str">
            <v/>
          </cell>
          <cell r="AX236" t="str">
            <v/>
          </cell>
        </row>
        <row r="237">
          <cell r="A237" t="str">
            <v>5511</v>
          </cell>
          <cell r="B237" t="str">
            <v>10-5511-0</v>
          </cell>
          <cell r="D237" t="str">
            <v>10</v>
          </cell>
          <cell r="E237" t="str">
            <v>渡辺</v>
          </cell>
          <cell r="F237" t="str">
            <v>5511-0</v>
          </cell>
          <cell r="G237" t="str">
            <v>朝日ビジネスサポート㈱</v>
          </cell>
          <cell r="H237">
            <v>8</v>
          </cell>
          <cell r="I237" t="str">
            <v>×</v>
          </cell>
          <cell r="J237" t="str">
            <v>×</v>
          </cell>
          <cell r="K237" t="str">
            <v>なし</v>
          </cell>
          <cell r="L237" t="str">
            <v>【変動】通常+自家用</v>
          </cell>
          <cell r="M237" t="str">
            <v/>
          </cell>
          <cell r="N237" t="str">
            <v>【変動】通常+自家用</v>
          </cell>
          <cell r="O237" t="str">
            <v/>
          </cell>
          <cell r="P237" t="str">
            <v/>
          </cell>
          <cell r="Q237" t="str">
            <v/>
          </cell>
          <cell r="R237" t="str">
            <v>×</v>
          </cell>
          <cell r="S237" t="str">
            <v>ﾌｫｰﾏｯﾄ</v>
          </cell>
          <cell r="T237" t="str">
            <v>【変動】問合2段</v>
          </cell>
          <cell r="U237" t="str">
            <v>ﾌｫｰﾏｯﾄ</v>
          </cell>
          <cell r="V237" t="str">
            <v>【変動】通常</v>
          </cell>
          <cell r="W237" t="str">
            <v>ﾌｫｰﾏｯﾄ</v>
          </cell>
          <cell r="X237" t="str">
            <v>計算付FAX変更</v>
          </cell>
          <cell r="Y237" t="str">
            <v/>
          </cell>
          <cell r="AA237" t="str">
            <v>朝日ビジネスサポート㈱</v>
          </cell>
          <cell r="AB237" t="str">
            <v>丸大食品株式会社</v>
          </cell>
          <cell r="AC237" t="str">
            <v>裏面</v>
          </cell>
          <cell r="AD237" t="str">
            <v>朝日ビジネスサポート㈱</v>
          </cell>
          <cell r="AE237" t="str">
            <v>,又は売店にて</v>
          </cell>
          <cell r="AF237" t="str">
            <v>0274－52－6422</v>
          </cell>
          <cell r="AG237" t="str">
            <v>現金または給与天引きでお願いいたします。</v>
          </cell>
          <cell r="AH237" t="str">
            <v>○</v>
          </cell>
          <cell r="AI237" t="str">
            <v>○</v>
          </cell>
          <cell r="AJ237" t="str">
            <v>朝日ビジネスサポート㈱</v>
          </cell>
          <cell r="AK237" t="str">
            <v>横瀬</v>
          </cell>
          <cell r="AL237" t="str">
            <v>埼玉県児玉郡神川町大字渡瀬222番地</v>
          </cell>
          <cell r="AM237" t="str">
            <v>0274－52－6411</v>
          </cell>
          <cell r="AO237">
            <v>30</v>
          </cell>
          <cell r="AP237">
            <v>20</v>
          </cell>
          <cell r="AQ237">
            <v>990</v>
          </cell>
          <cell r="AR237" t="str">
            <v>しない</v>
          </cell>
          <cell r="AS237">
            <v>6</v>
          </cell>
          <cell r="AT237">
            <v>11</v>
          </cell>
          <cell r="AU237" t="str">
            <v>朝日ビジネスサポート㈱</v>
          </cell>
          <cell r="AV237" t="str">
            <v/>
          </cell>
          <cell r="AW237" t="str">
            <v>部署名</v>
          </cell>
          <cell r="AX237" t="str">
            <v>社員コード</v>
          </cell>
        </row>
        <row r="238">
          <cell r="A238" t="str">
            <v>5513</v>
          </cell>
          <cell r="B238" t="str">
            <v>10-5513-0</v>
          </cell>
          <cell r="D238" t="str">
            <v>10</v>
          </cell>
          <cell r="E238" t="str">
            <v>渡辺</v>
          </cell>
          <cell r="F238" t="str">
            <v>5513-0</v>
          </cell>
          <cell r="G238" t="str">
            <v>（社）埼玉県　木材協会</v>
          </cell>
          <cell r="H238">
            <v>2</v>
          </cell>
          <cell r="I238" t="str">
            <v>○</v>
          </cell>
          <cell r="J238" t="str">
            <v>○</v>
          </cell>
          <cell r="K238" t="str">
            <v>**</v>
          </cell>
          <cell r="L238" t="str">
            <v>【変動】通常+自家用</v>
          </cell>
          <cell r="M238" t="str">
            <v>ﾌｫｰﾏｯﾄ</v>
          </cell>
          <cell r="N238" t="str">
            <v>【変動】通常+自家用</v>
          </cell>
          <cell r="O238" t="str">
            <v>変更しない</v>
          </cell>
          <cell r="P238" t="str">
            <v>変更しない</v>
          </cell>
          <cell r="Q238" t="str">
            <v>変更しない</v>
          </cell>
          <cell r="R238" t="str">
            <v>×</v>
          </cell>
          <cell r="S238" t="str">
            <v/>
          </cell>
          <cell r="T238" t="str">
            <v/>
          </cell>
          <cell r="U238" t="str">
            <v/>
          </cell>
          <cell r="V238" t="str">
            <v/>
          </cell>
          <cell r="W238" t="str">
            <v/>
          </cell>
          <cell r="Y238" t="str">
            <v>お客様各位</v>
          </cell>
          <cell r="AA238" t="str">
            <v/>
          </cell>
          <cell r="AB238" t="str">
            <v>丸大食品株式会社</v>
          </cell>
          <cell r="AC238" t="str">
            <v/>
          </cell>
          <cell r="AD238" t="str">
            <v/>
          </cell>
          <cell r="AE238" t="str">
            <v/>
          </cell>
          <cell r="AF238" t="str">
            <v/>
          </cell>
          <cell r="AG238" t="str">
            <v/>
          </cell>
          <cell r="AH238" t="str">
            <v>○</v>
          </cell>
          <cell r="AI238" t="str">
            <v>○</v>
          </cell>
          <cell r="AJ238" t="str">
            <v/>
          </cell>
          <cell r="AK238" t="str">
            <v/>
          </cell>
          <cell r="AL238" t="str">
            <v/>
          </cell>
          <cell r="AM238" t="str">
            <v/>
          </cell>
          <cell r="AO238">
            <v>40</v>
          </cell>
          <cell r="AP238">
            <v>20</v>
          </cell>
          <cell r="AQ238">
            <v>990</v>
          </cell>
          <cell r="AR238" t="str">
            <v>しない</v>
          </cell>
          <cell r="AS238">
            <v>6</v>
          </cell>
          <cell r="AT238">
            <v>11</v>
          </cell>
          <cell r="AU238" t="str">
            <v>（社）埼玉県　木材協会</v>
          </cell>
          <cell r="AV238" t="str">
            <v/>
          </cell>
          <cell r="AW238" t="str">
            <v/>
          </cell>
          <cell r="AX238" t="str">
            <v/>
          </cell>
        </row>
        <row r="239">
          <cell r="A239" t="str">
            <v>5513-1</v>
          </cell>
          <cell r="B239" t="str">
            <v>10-5513-1</v>
          </cell>
          <cell r="D239" t="str">
            <v>10</v>
          </cell>
          <cell r="E239" t="str">
            <v>渡辺</v>
          </cell>
          <cell r="F239" t="str">
            <v>5513-1</v>
          </cell>
          <cell r="G239" t="str">
            <v>伊奈川木材工業所</v>
          </cell>
          <cell r="H239">
            <v>0</v>
          </cell>
          <cell r="I239" t="str">
            <v>○</v>
          </cell>
          <cell r="J239" t="str">
            <v>○</v>
          </cell>
          <cell r="K239" t="str">
            <v>*</v>
          </cell>
          <cell r="L239" t="str">
            <v>【変動】通常+自家用</v>
          </cell>
          <cell r="M239" t="str">
            <v>ﾌｫｰﾏｯﾄ</v>
          </cell>
          <cell r="N239" t="str">
            <v>【変動】通常+自家用</v>
          </cell>
          <cell r="O239" t="str">
            <v>変更しない</v>
          </cell>
          <cell r="P239" t="str">
            <v>変更しない</v>
          </cell>
          <cell r="Q239" t="str">
            <v>変更しない</v>
          </cell>
          <cell r="R239" t="str">
            <v>×</v>
          </cell>
          <cell r="S239" t="str">
            <v/>
          </cell>
          <cell r="T239" t="str">
            <v/>
          </cell>
          <cell r="U239" t="str">
            <v/>
          </cell>
          <cell r="V239" t="str">
            <v/>
          </cell>
          <cell r="W239" t="str">
            <v/>
          </cell>
          <cell r="Y239" t="str">
            <v>お客様各位</v>
          </cell>
          <cell r="AA239" t="str">
            <v/>
          </cell>
          <cell r="AB239" t="str">
            <v>丸大食品株式会社</v>
          </cell>
          <cell r="AC239" t="str">
            <v/>
          </cell>
          <cell r="AD239" t="str">
            <v/>
          </cell>
          <cell r="AE239" t="str">
            <v/>
          </cell>
          <cell r="AF239" t="str">
            <v/>
          </cell>
          <cell r="AG239" t="str">
            <v/>
          </cell>
          <cell r="AH239" t="str">
            <v>○</v>
          </cell>
          <cell r="AI239" t="str">
            <v>○</v>
          </cell>
          <cell r="AJ239" t="str">
            <v/>
          </cell>
          <cell r="AK239" t="str">
            <v/>
          </cell>
          <cell r="AL239" t="str">
            <v/>
          </cell>
          <cell r="AM239" t="str">
            <v/>
          </cell>
          <cell r="AO239">
            <v>40</v>
          </cell>
          <cell r="AP239">
            <v>20</v>
          </cell>
          <cell r="AQ239">
            <v>990</v>
          </cell>
          <cell r="AR239" t="str">
            <v>しない</v>
          </cell>
          <cell r="AS239">
            <v>6</v>
          </cell>
          <cell r="AT239">
            <v>11</v>
          </cell>
          <cell r="AU239" t="str">
            <v>伊奈川木材工業所</v>
          </cell>
          <cell r="AV239" t="str">
            <v/>
          </cell>
          <cell r="AW239" t="str">
            <v/>
          </cell>
          <cell r="AX239" t="str">
            <v/>
          </cell>
        </row>
        <row r="240">
          <cell r="A240" t="str">
            <v>5513-2</v>
          </cell>
          <cell r="B240" t="str">
            <v>10-5513-2</v>
          </cell>
          <cell r="D240" t="str">
            <v>10</v>
          </cell>
          <cell r="E240" t="str">
            <v>渡辺</v>
          </cell>
          <cell r="F240" t="str">
            <v>5513-2</v>
          </cell>
          <cell r="G240" t="str">
            <v>（株）森田材木店</v>
          </cell>
          <cell r="H240">
            <v>0</v>
          </cell>
          <cell r="I240" t="str">
            <v>×</v>
          </cell>
          <cell r="J240" t="str">
            <v>×</v>
          </cell>
          <cell r="K240" t="str">
            <v>ﾌｫｰﾏｯﾄ</v>
          </cell>
          <cell r="L240" t="str">
            <v>【変動】通常+自家用</v>
          </cell>
          <cell r="M240" t="str">
            <v>ﾌｫｰﾏｯﾄ</v>
          </cell>
          <cell r="N240" t="str">
            <v>【変動】通常+自家用</v>
          </cell>
          <cell r="O240" t="str">
            <v>変更しない</v>
          </cell>
          <cell r="P240" t="str">
            <v>変更しない</v>
          </cell>
          <cell r="Q240" t="str">
            <v>変更しない</v>
          </cell>
          <cell r="R240" t="str">
            <v>×</v>
          </cell>
          <cell r="Y240" t="str">
            <v>お客様各位</v>
          </cell>
          <cell r="AA240" t="str">
            <v>埼玉土建どけん共済会</v>
          </cell>
          <cell r="AB240" t="str">
            <v>丸大食品株式会社</v>
          </cell>
          <cell r="AD240" t="str">
            <v>○</v>
          </cell>
          <cell r="AE240" t="str">
            <v>○</v>
          </cell>
          <cell r="AF240" t="str">
            <v>○</v>
          </cell>
          <cell r="AG240" t="str">
            <v>○</v>
          </cell>
          <cell r="AH240" t="str">
            <v>〇</v>
          </cell>
          <cell r="AI240" t="str">
            <v>○</v>
          </cell>
          <cell r="AJ240" t="str">
            <v>○</v>
          </cell>
          <cell r="AK240" t="str">
            <v/>
          </cell>
          <cell r="AL240" t="str">
            <v>○</v>
          </cell>
          <cell r="AM240" t="str">
            <v>○</v>
          </cell>
          <cell r="AO240">
            <v>40</v>
          </cell>
          <cell r="AP240">
            <v>20</v>
          </cell>
          <cell r="AQ240">
            <v>990</v>
          </cell>
          <cell r="AR240" t="str">
            <v>しない</v>
          </cell>
          <cell r="AT240">
            <v>11</v>
          </cell>
          <cell r="AU240" t="str">
            <v>（株）森田材木店</v>
          </cell>
        </row>
        <row r="241">
          <cell r="A241" t="str">
            <v>5514</v>
          </cell>
          <cell r="B241" t="str">
            <v>10-5514-0</v>
          </cell>
          <cell r="D241" t="str">
            <v>10</v>
          </cell>
          <cell r="E241" t="str">
            <v>渡辺</v>
          </cell>
          <cell r="F241" t="str">
            <v>5514-0</v>
          </cell>
          <cell r="G241" t="str">
            <v>埼玉県クリ－ニング組合</v>
          </cell>
          <cell r="H241">
            <v>7</v>
          </cell>
          <cell r="I241" t="str">
            <v>○</v>
          </cell>
          <cell r="J241" t="str">
            <v>○</v>
          </cell>
          <cell r="K241" t="str">
            <v>ﾌｫｰﾏｯﾄ</v>
          </cell>
          <cell r="L241" t="str">
            <v>企業名なし(990)</v>
          </cell>
          <cell r="M241" t="str">
            <v>ﾌｫｰﾏｯﾄ</v>
          </cell>
          <cell r="N241" t="str">
            <v>企業名なし(990)</v>
          </cell>
          <cell r="O241" t="str">
            <v>変更しない</v>
          </cell>
          <cell r="P241" t="str">
            <v>変更しない</v>
          </cell>
          <cell r="Q241" t="str">
            <v>変更しない</v>
          </cell>
          <cell r="R241" t="str">
            <v>○</v>
          </cell>
          <cell r="S241" t="str">
            <v>ﾌｫｰﾏｯﾄ</v>
          </cell>
          <cell r="T241" t="str">
            <v>通常★</v>
          </cell>
          <cell r="U241" t="str">
            <v>ﾌｫｰﾏｯﾄ</v>
          </cell>
          <cell r="V241" t="str">
            <v>通常★</v>
          </cell>
          <cell r="W241" t="str">
            <v>ﾌｫｰﾏｯﾄ</v>
          </cell>
          <cell r="X241" t="str">
            <v>通常</v>
          </cell>
          <cell r="Y241" t="str">
            <v>お客様各位</v>
          </cell>
          <cell r="AA241" t="str">
            <v/>
          </cell>
          <cell r="AB241" t="str">
            <v>丸大食品株式会社</v>
          </cell>
          <cell r="AC241" t="str">
            <v>裏面</v>
          </cell>
          <cell r="AD241" t="str">
            <v>○</v>
          </cell>
          <cell r="AE241" t="str">
            <v>FAX、又は郵送にて</v>
          </cell>
          <cell r="AF241" t="str">
            <v>○</v>
          </cell>
          <cell r="AG241" t="str">
            <v>○</v>
          </cell>
          <cell r="AH241" t="str">
            <v>○</v>
          </cell>
          <cell r="AI241" t="str">
            <v>○</v>
          </cell>
          <cell r="AJ241" t="str">
            <v>○</v>
          </cell>
          <cell r="AK241" t="str">
            <v/>
          </cell>
          <cell r="AL241" t="str">
            <v>○</v>
          </cell>
          <cell r="AM241" t="str">
            <v>○</v>
          </cell>
          <cell r="AO241">
            <v>30</v>
          </cell>
          <cell r="AP241">
            <v>20</v>
          </cell>
          <cell r="AQ241">
            <v>990</v>
          </cell>
          <cell r="AR241" t="str">
            <v>しない</v>
          </cell>
          <cell r="AS241">
            <v>6</v>
          </cell>
          <cell r="AT241">
            <v>11</v>
          </cell>
          <cell r="AU241" t="str">
            <v>埼玉県クリ－ニング組合</v>
          </cell>
          <cell r="AV241" t="str">
            <v/>
          </cell>
          <cell r="AW241" t="str">
            <v/>
          </cell>
          <cell r="AX241" t="str">
            <v/>
          </cell>
        </row>
        <row r="242">
          <cell r="A242" t="str">
            <v>5528</v>
          </cell>
          <cell r="B242" t="str">
            <v>10-5528-0</v>
          </cell>
          <cell r="D242" t="str">
            <v>10</v>
          </cell>
          <cell r="E242" t="str">
            <v>渡辺</v>
          </cell>
          <cell r="F242" t="str">
            <v>5528-0</v>
          </cell>
          <cell r="G242" t="str">
            <v>クラリオングループユニオン</v>
          </cell>
          <cell r="H242">
            <v>1</v>
          </cell>
          <cell r="I242" t="str">
            <v>○</v>
          </cell>
          <cell r="J242" t="str">
            <v>○</v>
          </cell>
          <cell r="K242" t="str">
            <v>ﾌｫｰﾏｯﾄ</v>
          </cell>
          <cell r="L242" t="str">
            <v>【変動】通常+自家用</v>
          </cell>
          <cell r="M242" t="str">
            <v>ﾌｫｰﾏｯﾄ</v>
          </cell>
          <cell r="N242" t="str">
            <v>【変動】通常+自家用</v>
          </cell>
          <cell r="O242" t="str">
            <v>変更しない</v>
          </cell>
          <cell r="P242" t="str">
            <v>変更しない</v>
          </cell>
          <cell r="Q242" t="str">
            <v>変更しない</v>
          </cell>
          <cell r="R242" t="str">
            <v>◎</v>
          </cell>
          <cell r="S242" t="str">
            <v>ﾌｫｰﾏｯﾄ</v>
          </cell>
          <cell r="T242" t="str">
            <v>【変動】通常</v>
          </cell>
          <cell r="U242" t="str">
            <v>ﾌｫｰﾏｯﾄ</v>
          </cell>
          <cell r="V242" t="str">
            <v>【変動】通常</v>
          </cell>
          <cell r="W242" t="str">
            <v>ﾌｫｰﾏｯﾄ</v>
          </cell>
          <cell r="X242" t="str">
            <v>通常</v>
          </cell>
          <cell r="Y242" t="str">
            <v>お客様各位</v>
          </cell>
          <cell r="AA242" t="str">
            <v/>
          </cell>
          <cell r="AB242" t="str">
            <v>丸大食品株式会社</v>
          </cell>
          <cell r="AC242" t="str">
            <v>裏面</v>
          </cell>
          <cell r="AD242" t="str">
            <v>○</v>
          </cell>
          <cell r="AE242" t="str">
            <v>FAX、又は郵送にて</v>
          </cell>
          <cell r="AF242" t="str">
            <v>○</v>
          </cell>
          <cell r="AG242" t="str">
            <v>○</v>
          </cell>
          <cell r="AH242" t="str">
            <v>○</v>
          </cell>
          <cell r="AI242" t="str">
            <v>○</v>
          </cell>
          <cell r="AJ242" t="str">
            <v>○</v>
          </cell>
          <cell r="AK242" t="str">
            <v>○</v>
          </cell>
          <cell r="AL242" t="str">
            <v>○</v>
          </cell>
          <cell r="AM242" t="str">
            <v>○</v>
          </cell>
          <cell r="AO242">
            <v>35</v>
          </cell>
          <cell r="AP242">
            <v>20</v>
          </cell>
          <cell r="AQ242">
            <v>990</v>
          </cell>
          <cell r="AR242" t="str">
            <v>しない</v>
          </cell>
          <cell r="AS242">
            <v>6</v>
          </cell>
          <cell r="AT242">
            <v>11</v>
          </cell>
          <cell r="AU242" t="str">
            <v>クラリオングループユニオン</v>
          </cell>
          <cell r="AV242" t="str">
            <v/>
          </cell>
          <cell r="AW242" t="str">
            <v/>
          </cell>
          <cell r="AX242" t="str">
            <v/>
          </cell>
        </row>
        <row r="243">
          <cell r="A243" t="str">
            <v>5706</v>
          </cell>
          <cell r="B243" t="str">
            <v>10-5706-0</v>
          </cell>
          <cell r="D243" t="str">
            <v>10</v>
          </cell>
          <cell r="E243" t="str">
            <v>渡辺</v>
          </cell>
          <cell r="F243" t="str">
            <v>5706-0</v>
          </cell>
          <cell r="G243" t="str">
            <v>10ｺｰｽ郵振用(内</v>
          </cell>
          <cell r="H243">
            <v>1</v>
          </cell>
          <cell r="I243" t="str">
            <v>×</v>
          </cell>
          <cell r="J243" t="str">
            <v>×</v>
          </cell>
        </row>
        <row r="244">
          <cell r="A244" t="str">
            <v>5766</v>
          </cell>
          <cell r="B244" t="str">
            <v>10-5766-0</v>
          </cell>
          <cell r="D244" t="str">
            <v>10</v>
          </cell>
          <cell r="E244" t="str">
            <v>渡辺</v>
          </cell>
          <cell r="F244" t="str">
            <v>5766-0</v>
          </cell>
          <cell r="G244" t="str">
            <v>10ｺｰｽ職域末/翌/末</v>
          </cell>
          <cell r="H244">
            <v>2</v>
          </cell>
          <cell r="I244" t="str">
            <v>×</v>
          </cell>
          <cell r="J244" t="str">
            <v>×</v>
          </cell>
        </row>
        <row r="245">
          <cell r="A245" t="str">
            <v>5771</v>
          </cell>
          <cell r="B245" t="str">
            <v>10-5771-0</v>
          </cell>
          <cell r="C245" t="str">
            <v>7004-0</v>
          </cell>
          <cell r="D245">
            <v>10</v>
          </cell>
          <cell r="E245" t="str">
            <v>渡辺</v>
          </cell>
          <cell r="F245" t="str">
            <v>5771-0</v>
          </cell>
          <cell r="G245" t="str">
            <v>㈱フルヤ・サイカツフーズ</v>
          </cell>
          <cell r="H245">
            <v>19</v>
          </cell>
          <cell r="I245" t="str">
            <v>×</v>
          </cell>
          <cell r="J245" t="str">
            <v>×</v>
          </cell>
          <cell r="K245" t="str">
            <v>なし</v>
          </cell>
          <cell r="M245" t="str">
            <v>なし</v>
          </cell>
          <cell r="O245" t="str">
            <v>変更する</v>
          </cell>
          <cell r="P245" t="str">
            <v>変更する</v>
          </cell>
          <cell r="Q245" t="str">
            <v>変更する</v>
          </cell>
          <cell r="R245" t="str">
            <v>◎</v>
          </cell>
          <cell r="S245" t="str">
            <v>ﾌｫｰﾏｯﾄ</v>
          </cell>
          <cell r="T245" t="str">
            <v>合体版のみ★</v>
          </cell>
          <cell r="U245" t="str">
            <v>ﾌｫｰﾏｯﾄ</v>
          </cell>
          <cell r="V245" t="str">
            <v>合体版のみ★</v>
          </cell>
          <cell r="W245" t="str">
            <v>ﾌｫｰﾏｯﾄ</v>
          </cell>
          <cell r="X245" t="str">
            <v>FAX変更</v>
          </cell>
          <cell r="Y245" t="str">
            <v>お客様各位</v>
          </cell>
          <cell r="AA245" t="str">
            <v>㈱フルヤ・サイカツフーズ</v>
          </cell>
          <cell r="AB245" t="str">
            <v>丸大食品株式会社</v>
          </cell>
          <cell r="AC245" t="str">
            <v>裏面</v>
          </cell>
          <cell r="AD245" t="str">
            <v>㈱フルヤ・サイカツフーズ</v>
          </cell>
          <cell r="AE245" t="str">
            <v>ＦＡＸまたは担当者に渡して頂くか、返却保冷箱の中へお入れ</v>
          </cell>
          <cell r="AF245" t="str">
            <v>048-975-6638</v>
          </cell>
          <cell r="AG245" t="str">
            <v>牛乳代と一緒に、お支払下さい。</v>
          </cell>
          <cell r="AH245" t="str">
            <v>○</v>
          </cell>
          <cell r="AI245" t="str">
            <v>○</v>
          </cell>
          <cell r="AJ245" t="str">
            <v>㈱フルヤ・サイカツフーズ</v>
          </cell>
          <cell r="AK245" t="str">
            <v>各セールス</v>
          </cell>
          <cell r="AL245" t="str">
            <v>〒343-0032　埼玉県越谷市袋山978-1</v>
          </cell>
          <cell r="AM245" t="str">
            <v>048-975-6638</v>
          </cell>
          <cell r="AO245">
            <v>30</v>
          </cell>
          <cell r="AP245">
            <v>20</v>
          </cell>
          <cell r="AQ245">
            <v>990</v>
          </cell>
          <cell r="AR245" t="str">
            <v>しない</v>
          </cell>
          <cell r="AS245">
            <v>6</v>
          </cell>
          <cell r="AT245">
            <v>10</v>
          </cell>
          <cell r="AU245" t="str">
            <v>㈱フルヤ・サイカツフーズ</v>
          </cell>
          <cell r="AV245">
            <v>16</v>
          </cell>
        </row>
        <row r="246">
          <cell r="A246" t="str">
            <v>5776</v>
          </cell>
          <cell r="B246" t="str">
            <v>10-5776-0</v>
          </cell>
          <cell r="C246" t="str">
            <v>7009-0</v>
          </cell>
          <cell r="D246">
            <v>10</v>
          </cell>
          <cell r="E246" t="str">
            <v>渡辺</v>
          </cell>
          <cell r="F246" t="str">
            <v>5776-0</v>
          </cell>
          <cell r="G246" t="str">
            <v>ダイヤリックス株式会社</v>
          </cell>
          <cell r="H246">
            <v>38</v>
          </cell>
          <cell r="I246" t="str">
            <v>○</v>
          </cell>
          <cell r="J246" t="str">
            <v>○</v>
          </cell>
          <cell r="K246" t="str">
            <v>ﾌｫｰﾏｯﾄ</v>
          </cell>
          <cell r="L246" t="str">
            <v>合体版のみ★</v>
          </cell>
          <cell r="M246" t="str">
            <v>ﾌｫｰﾏｯﾄ</v>
          </cell>
          <cell r="N246" t="str">
            <v>合体版のみ★</v>
          </cell>
          <cell r="O246" t="str">
            <v>変更しない</v>
          </cell>
          <cell r="P246" t="str">
            <v>変更しない</v>
          </cell>
          <cell r="Q246" t="str">
            <v>変更しない</v>
          </cell>
          <cell r="R246" t="str">
            <v>×</v>
          </cell>
          <cell r="S246" t="str">
            <v>必要なし</v>
          </cell>
          <cell r="U246" t="str">
            <v>必要なし</v>
          </cell>
          <cell r="Y246" t="str">
            <v>お客様各位</v>
          </cell>
          <cell r="Z246" t="str">
            <v/>
          </cell>
          <cell r="AB246" t="str">
            <v>丸大食品株式会社</v>
          </cell>
          <cell r="AC246" t="str">
            <v>裏面</v>
          </cell>
          <cell r="AE246" t="str">
            <v/>
          </cell>
          <cell r="AH246" t="str">
            <v>○</v>
          </cell>
          <cell r="AI246" t="str">
            <v>○</v>
          </cell>
          <cell r="AL246" t="str">
            <v/>
          </cell>
          <cell r="AO246">
            <v>30</v>
          </cell>
          <cell r="AP246">
            <v>20</v>
          </cell>
          <cell r="AQ246">
            <v>990</v>
          </cell>
          <cell r="AR246" t="str">
            <v>しない</v>
          </cell>
          <cell r="AV246" t="str">
            <v/>
          </cell>
          <cell r="AW246" t="str">
            <v/>
          </cell>
          <cell r="AX246" t="str">
            <v/>
          </cell>
        </row>
        <row r="247">
          <cell r="A247" t="str">
            <v>5797</v>
          </cell>
          <cell r="B247" t="str">
            <v>10-5797-0</v>
          </cell>
          <cell r="C247" t="str">
            <v>7030-0</v>
          </cell>
          <cell r="D247">
            <v>10</v>
          </cell>
          <cell r="E247" t="str">
            <v>渡辺</v>
          </cell>
          <cell r="F247" t="str">
            <v>5797-0</v>
          </cell>
          <cell r="G247" t="str">
            <v>バイクショップ松田</v>
          </cell>
          <cell r="H247">
            <v>1</v>
          </cell>
          <cell r="I247" t="str">
            <v>○</v>
          </cell>
          <cell r="J247" t="str">
            <v>○</v>
          </cell>
          <cell r="K247" t="str">
            <v>ﾌｫｰﾏｯﾄ</v>
          </cell>
          <cell r="L247" t="str">
            <v>企業名なし(990)</v>
          </cell>
          <cell r="M247" t="str">
            <v>ﾌｫｰﾏｯﾄ</v>
          </cell>
          <cell r="N247" t="str">
            <v>企業名なし(990)</v>
          </cell>
          <cell r="O247" t="str">
            <v>変更しない</v>
          </cell>
          <cell r="P247" t="str">
            <v>変更しない</v>
          </cell>
          <cell r="Q247" t="str">
            <v>変更しない</v>
          </cell>
          <cell r="R247" t="str">
            <v>×</v>
          </cell>
          <cell r="S247" t="str">
            <v>ﾌｫｰﾏｯﾄ</v>
          </cell>
          <cell r="T247" t="str">
            <v>通常★</v>
          </cell>
          <cell r="U247" t="str">
            <v>ﾌｫｰﾏｯﾄ</v>
          </cell>
          <cell r="V247" t="str">
            <v>通常★</v>
          </cell>
          <cell r="W247" t="str">
            <v>ﾌｫｰﾏｯﾄ</v>
          </cell>
          <cell r="X247" t="str">
            <v>通常</v>
          </cell>
          <cell r="Y247" t="str">
            <v>お客様各位</v>
          </cell>
          <cell r="AA247" t="str">
            <v/>
          </cell>
          <cell r="AB247" t="str">
            <v>丸大食品株式会社</v>
          </cell>
          <cell r="AC247" t="str">
            <v>裏面</v>
          </cell>
          <cell r="AD247" t="str">
            <v>○</v>
          </cell>
          <cell r="AE247" t="str">
            <v>FAX、又は郵送にて</v>
          </cell>
          <cell r="AF247" t="str">
            <v>○</v>
          </cell>
          <cell r="AG247" t="str">
            <v>○</v>
          </cell>
          <cell r="AH247" t="str">
            <v>○</v>
          </cell>
          <cell r="AI247" t="str">
            <v>○</v>
          </cell>
          <cell r="AJ247" t="str">
            <v>○</v>
          </cell>
          <cell r="AK247" t="str">
            <v/>
          </cell>
          <cell r="AL247" t="str">
            <v/>
          </cell>
          <cell r="AM247" t="str">
            <v/>
          </cell>
          <cell r="AO247">
            <v>30</v>
          </cell>
          <cell r="AP247">
            <v>20</v>
          </cell>
          <cell r="AQ247">
            <v>990</v>
          </cell>
          <cell r="AR247" t="str">
            <v>しない</v>
          </cell>
          <cell r="AS247">
            <v>6</v>
          </cell>
          <cell r="AT247">
            <v>11</v>
          </cell>
          <cell r="AU247" t="str">
            <v>バイクショップ松田</v>
          </cell>
          <cell r="AV247" t="str">
            <v/>
          </cell>
          <cell r="AW247" t="str">
            <v/>
          </cell>
          <cell r="AX247" t="str">
            <v/>
          </cell>
        </row>
        <row r="248">
          <cell r="A248" t="str">
            <v>5805</v>
          </cell>
          <cell r="B248" t="str">
            <v>10-5805-0</v>
          </cell>
          <cell r="C248" t="str">
            <v>7038-0</v>
          </cell>
          <cell r="D248">
            <v>10</v>
          </cell>
          <cell r="E248" t="str">
            <v>渡辺</v>
          </cell>
          <cell r="F248" t="str">
            <v>5805-0</v>
          </cell>
          <cell r="G248" t="str">
            <v>ダイワパックス</v>
          </cell>
          <cell r="H248">
            <v>2</v>
          </cell>
          <cell r="I248" t="str">
            <v>○</v>
          </cell>
          <cell r="J248" t="str">
            <v>○</v>
          </cell>
          <cell r="K248" t="str">
            <v>一般用(FAXあり)</v>
          </cell>
          <cell r="L248" t="str">
            <v>企業名なし(990)</v>
          </cell>
          <cell r="M248" t="str">
            <v>一般用(FAXあり)</v>
          </cell>
          <cell r="N248" t="str">
            <v>通常★</v>
          </cell>
          <cell r="O248" t="str">
            <v>変更する</v>
          </cell>
          <cell r="P248" t="str">
            <v>変更する</v>
          </cell>
          <cell r="Q248" t="str">
            <v>変更する</v>
          </cell>
          <cell r="R248" t="str">
            <v>○</v>
          </cell>
          <cell r="S248" t="str">
            <v>ﾌｫｰﾏｯﾄ</v>
          </cell>
          <cell r="T248" t="str">
            <v>通常★</v>
          </cell>
          <cell r="U248" t="str">
            <v>ﾌｫｰﾏｯﾄ</v>
          </cell>
          <cell r="V248" t="str">
            <v>通常★</v>
          </cell>
          <cell r="W248" t="str">
            <v>ﾌｫｰﾏｯﾄ</v>
          </cell>
          <cell r="X248" t="str">
            <v>FAX変更</v>
          </cell>
          <cell r="Y248" t="str">
            <v>お客様各位</v>
          </cell>
          <cell r="Z248" t="str">
            <v/>
          </cell>
          <cell r="AA248" t="str">
            <v>㈱ダイワパックス</v>
          </cell>
          <cell r="AB248" t="str">
            <v>Ｔｅｌ.0280-98-3111</v>
          </cell>
          <cell r="AC248" t="str">
            <v>裏面</v>
          </cell>
          <cell r="AD248" t="str">
            <v>㈱ダイワパックス</v>
          </cell>
          <cell r="AE248" t="str">
            <v>FAX、又は郵送にて</v>
          </cell>
          <cell r="AF248" t="str">
            <v>0280-98-2681</v>
          </cell>
          <cell r="AG248" t="str">
            <v>後日、請求書をお送りします。</v>
          </cell>
          <cell r="AH248" t="str">
            <v>○</v>
          </cell>
          <cell r="AI248" t="str">
            <v>○</v>
          </cell>
          <cell r="AJ248" t="str">
            <v>㈱ダイワパックス</v>
          </cell>
          <cell r="AK248" t="str">
            <v>阿部</v>
          </cell>
          <cell r="AL248" t="str">
            <v>茨城県古河市小堤1804</v>
          </cell>
          <cell r="AM248" t="str">
            <v>0280－98－3111</v>
          </cell>
          <cell r="AO248">
            <v>30</v>
          </cell>
          <cell r="AP248">
            <v>20</v>
          </cell>
          <cell r="AQ248">
            <v>990</v>
          </cell>
          <cell r="AR248" t="str">
            <v>しない</v>
          </cell>
          <cell r="AS248">
            <v>6</v>
          </cell>
          <cell r="AT248">
            <v>11</v>
          </cell>
          <cell r="AU248" t="str">
            <v>㈱ダイワパックス</v>
          </cell>
          <cell r="AV248" t="str">
            <v/>
          </cell>
          <cell r="AW248" t="str">
            <v/>
          </cell>
          <cell r="AX248" t="str">
            <v/>
          </cell>
        </row>
        <row r="249">
          <cell r="A249" t="str">
            <v>5811</v>
          </cell>
          <cell r="B249" t="str">
            <v>10-5811-0</v>
          </cell>
          <cell r="C249" t="str">
            <v>7044-0</v>
          </cell>
          <cell r="D249">
            <v>10</v>
          </cell>
          <cell r="E249" t="str">
            <v>渡辺</v>
          </cell>
          <cell r="F249" t="str">
            <v>5811-0</v>
          </cell>
          <cell r="G249" t="str">
            <v>ナチュルダ・インターナショナル㈱</v>
          </cell>
          <cell r="H249">
            <v>2</v>
          </cell>
          <cell r="I249" t="str">
            <v>○</v>
          </cell>
          <cell r="J249" t="str">
            <v>○</v>
          </cell>
          <cell r="K249" t="str">
            <v>ﾌｫｰﾏｯﾄ</v>
          </cell>
          <cell r="L249" t="str">
            <v>通常★</v>
          </cell>
          <cell r="M249" t="str">
            <v>ﾌｫｰﾏｯﾄ</v>
          </cell>
          <cell r="N249" t="str">
            <v>通常★</v>
          </cell>
          <cell r="O249" t="str">
            <v>変更しない</v>
          </cell>
          <cell r="P249" t="str">
            <v>変更する</v>
          </cell>
          <cell r="Q249" t="str">
            <v>変更しない</v>
          </cell>
          <cell r="R249" t="str">
            <v>○</v>
          </cell>
          <cell r="S249" t="str">
            <v>ﾌｫｰﾏｯﾄ</v>
          </cell>
          <cell r="T249" t="str">
            <v>通常★</v>
          </cell>
          <cell r="U249" t="str">
            <v>ﾌｫｰﾏｯﾄ</v>
          </cell>
          <cell r="V249" t="str">
            <v>通常★</v>
          </cell>
          <cell r="W249" t="str">
            <v>ﾌｫｰﾏｯﾄ</v>
          </cell>
          <cell r="X249" t="str">
            <v>通常</v>
          </cell>
          <cell r="Y249" t="str">
            <v>ナチュルダ・インターナショナル㈱　様</v>
          </cell>
          <cell r="AA249" t="str">
            <v/>
          </cell>
          <cell r="AB249" t="str">
            <v>丸大食品株式会社</v>
          </cell>
          <cell r="AC249" t="str">
            <v>裏面</v>
          </cell>
          <cell r="AD249" t="str">
            <v>○</v>
          </cell>
          <cell r="AE249" t="str">
            <v>FAX、又は郵送にて</v>
          </cell>
          <cell r="AF249" t="str">
            <v>○</v>
          </cell>
          <cell r="AG249" t="str">
            <v>後日、請求書をお送りします。</v>
          </cell>
          <cell r="AH249" t="str">
            <v>○</v>
          </cell>
          <cell r="AI249" t="str">
            <v>○</v>
          </cell>
          <cell r="AJ249" t="str">
            <v>○</v>
          </cell>
          <cell r="AK249" t="str">
            <v/>
          </cell>
          <cell r="AL249" t="str">
            <v/>
          </cell>
          <cell r="AM249" t="str">
            <v/>
          </cell>
          <cell r="AO249">
            <v>30</v>
          </cell>
          <cell r="AP249">
            <v>20</v>
          </cell>
          <cell r="AQ249">
            <v>990</v>
          </cell>
          <cell r="AR249" t="str">
            <v>しない</v>
          </cell>
          <cell r="AS249">
            <v>6</v>
          </cell>
          <cell r="AT249">
            <v>11</v>
          </cell>
          <cell r="AU249" t="str">
            <v>ナチュルダ・インターナショナル㈱</v>
          </cell>
          <cell r="AV249" t="str">
            <v/>
          </cell>
          <cell r="AW249" t="str">
            <v/>
          </cell>
          <cell r="AX249" t="str">
            <v/>
          </cell>
        </row>
        <row r="250">
          <cell r="A250" t="str">
            <v>5819</v>
          </cell>
          <cell r="B250" t="str">
            <v>10-5819-0</v>
          </cell>
          <cell r="C250" t="str">
            <v>7052-0</v>
          </cell>
          <cell r="D250">
            <v>10</v>
          </cell>
          <cell r="E250" t="str">
            <v>渡辺</v>
          </cell>
          <cell r="F250" t="str">
            <v>5819-0</v>
          </cell>
          <cell r="G250" t="str">
            <v>福田建設㈱</v>
          </cell>
          <cell r="H250">
            <v>0</v>
          </cell>
          <cell r="I250" t="str">
            <v>○</v>
          </cell>
          <cell r="J250" t="str">
            <v>○</v>
          </cell>
          <cell r="K250" t="str">
            <v>一般用(FAXあり)</v>
          </cell>
          <cell r="L250" t="str">
            <v>通常★</v>
          </cell>
          <cell r="M250" t="str">
            <v>一般用(FAXあり)</v>
          </cell>
          <cell r="N250" t="str">
            <v>通常★</v>
          </cell>
          <cell r="O250" t="str">
            <v>変更する</v>
          </cell>
          <cell r="P250" t="str">
            <v>変更する</v>
          </cell>
          <cell r="Q250" t="str">
            <v>変更しない</v>
          </cell>
          <cell r="R250" t="str">
            <v>×</v>
          </cell>
          <cell r="S250" t="str">
            <v>必要なし</v>
          </cell>
          <cell r="U250" t="str">
            <v>必要なし</v>
          </cell>
          <cell r="W250" t="str">
            <v/>
          </cell>
          <cell r="X250" t="str">
            <v/>
          </cell>
          <cell r="Y250" t="str">
            <v>福田建設㈱　様</v>
          </cell>
          <cell r="Z250" t="str">
            <v/>
          </cell>
          <cell r="AA250" t="str">
            <v>セッツカートン㈱宇都宮工場</v>
          </cell>
          <cell r="AB250" t="str">
            <v>丸大食品株式会社</v>
          </cell>
          <cell r="AC250" t="str">
            <v>別紙</v>
          </cell>
          <cell r="AD250" t="str">
            <v>セッツカートン㈱宇都宮工場総務課</v>
          </cell>
          <cell r="AE250" t="str">
            <v>直接又はFAXにて</v>
          </cell>
          <cell r="AF250" t="str">
            <v>0285-53-7431</v>
          </cell>
          <cell r="AG250" t="str">
            <v>後日、丸大食品㈱より請求書をお送りします。</v>
          </cell>
          <cell r="AH250" t="str">
            <v>○</v>
          </cell>
          <cell r="AI250" t="str">
            <v>○</v>
          </cell>
          <cell r="AJ250" t="str">
            <v>○</v>
          </cell>
          <cell r="AK250" t="str">
            <v/>
          </cell>
          <cell r="AL250" t="str">
            <v/>
          </cell>
          <cell r="AM250" t="str">
            <v/>
          </cell>
          <cell r="AO250">
            <v>30</v>
          </cell>
          <cell r="AP250">
            <v>20</v>
          </cell>
          <cell r="AQ250">
            <v>990</v>
          </cell>
          <cell r="AR250" t="str">
            <v>しない</v>
          </cell>
          <cell r="AS250">
            <v>6</v>
          </cell>
          <cell r="AT250">
            <v>11</v>
          </cell>
          <cell r="AU250" t="str">
            <v/>
          </cell>
          <cell r="AV250" t="str">
            <v/>
          </cell>
          <cell r="AW250" t="str">
            <v/>
          </cell>
          <cell r="AX250" t="str">
            <v/>
          </cell>
        </row>
        <row r="251">
          <cell r="A251" t="str">
            <v>5836</v>
          </cell>
          <cell r="B251" t="str">
            <v>10-5836-0</v>
          </cell>
          <cell r="C251" t="str">
            <v>7069-0</v>
          </cell>
          <cell r="D251">
            <v>10</v>
          </cell>
          <cell r="E251" t="str">
            <v>渡辺</v>
          </cell>
          <cell r="F251" t="str">
            <v>5836-0</v>
          </cell>
          <cell r="G251" t="str">
            <v>㈱昌栄</v>
          </cell>
          <cell r="H251">
            <v>48</v>
          </cell>
          <cell r="I251" t="str">
            <v>○</v>
          </cell>
          <cell r="J251" t="str">
            <v>○</v>
          </cell>
          <cell r="K251" t="str">
            <v>ﾌｫｰﾏｯﾄ</v>
          </cell>
          <cell r="L251" t="str">
            <v>企業名なし(990)</v>
          </cell>
          <cell r="M251" t="str">
            <v>ﾌｫｰﾏｯﾄ</v>
          </cell>
          <cell r="N251" t="str">
            <v>企業名なし(990)</v>
          </cell>
          <cell r="O251" t="str">
            <v>変更しない</v>
          </cell>
          <cell r="P251" t="str">
            <v>変更しない</v>
          </cell>
          <cell r="Q251" t="str">
            <v>変更しない</v>
          </cell>
          <cell r="R251" t="str">
            <v>○</v>
          </cell>
          <cell r="S251" t="str">
            <v>ﾌｫｰﾏｯﾄ</v>
          </cell>
          <cell r="T251" t="str">
            <v>通常★</v>
          </cell>
          <cell r="U251" t="str">
            <v>ﾌｫｰﾏｯﾄ</v>
          </cell>
          <cell r="V251" t="str">
            <v>通常★</v>
          </cell>
          <cell r="W251" t="str">
            <v>ﾌｫｰﾏｯﾄ</v>
          </cell>
          <cell r="X251" t="str">
            <v>通常</v>
          </cell>
          <cell r="Y251" t="str">
            <v>㈱昌栄 様</v>
          </cell>
          <cell r="AA251" t="str">
            <v/>
          </cell>
          <cell r="AB251" t="str">
            <v>丸大食品株式会社</v>
          </cell>
          <cell r="AC251" t="str">
            <v>裏面</v>
          </cell>
          <cell r="AD251" t="str">
            <v>○</v>
          </cell>
          <cell r="AE251" t="str">
            <v>FAX、又は郵送にて</v>
          </cell>
          <cell r="AF251" t="str">
            <v>○</v>
          </cell>
          <cell r="AG251" t="str">
            <v>○</v>
          </cell>
          <cell r="AH251" t="str">
            <v>○</v>
          </cell>
          <cell r="AI251" t="str">
            <v>○</v>
          </cell>
          <cell r="AJ251" t="str">
            <v>○</v>
          </cell>
          <cell r="AK251" t="str">
            <v/>
          </cell>
          <cell r="AL251" t="str">
            <v/>
          </cell>
          <cell r="AM251" t="str">
            <v/>
          </cell>
          <cell r="AO251">
            <v>30</v>
          </cell>
          <cell r="AP251">
            <v>20</v>
          </cell>
          <cell r="AQ251">
            <v>990</v>
          </cell>
          <cell r="AR251" t="str">
            <v>しない</v>
          </cell>
          <cell r="AS251">
            <v>6</v>
          </cell>
          <cell r="AT251">
            <v>10</v>
          </cell>
          <cell r="AU251" t="str">
            <v>㈱昌栄</v>
          </cell>
          <cell r="AV251" t="str">
            <v/>
          </cell>
          <cell r="AW251" t="str">
            <v/>
          </cell>
          <cell r="AX251" t="str">
            <v/>
          </cell>
        </row>
        <row r="252">
          <cell r="A252" t="str">
            <v>5844</v>
          </cell>
          <cell r="B252" t="str">
            <v>10-5844-0</v>
          </cell>
          <cell r="C252" t="str">
            <v>7077-0</v>
          </cell>
          <cell r="D252">
            <v>10</v>
          </cell>
          <cell r="E252" t="str">
            <v>渡辺</v>
          </cell>
          <cell r="F252" t="str">
            <v>5844-0</v>
          </cell>
          <cell r="G252" t="str">
            <v>日立白洋舎</v>
          </cell>
          <cell r="H252">
            <v>6</v>
          </cell>
          <cell r="I252" t="str">
            <v>×</v>
          </cell>
          <cell r="J252" t="str">
            <v>○</v>
          </cell>
          <cell r="K252" t="str">
            <v>ﾌｫｰﾏｯﾄ</v>
          </cell>
          <cell r="L252" t="str">
            <v>【変動】通常</v>
          </cell>
          <cell r="M252" t="str">
            <v>ﾌｫｰﾏｯﾄ</v>
          </cell>
          <cell r="N252" t="str">
            <v>企業名なし(990)</v>
          </cell>
          <cell r="O252" t="str">
            <v>変更する</v>
          </cell>
          <cell r="P252" t="str">
            <v>変更する</v>
          </cell>
          <cell r="Q252" t="str">
            <v>変更しない</v>
          </cell>
          <cell r="R252" t="str">
            <v>○</v>
          </cell>
          <cell r="S252" t="str">
            <v>ﾌｫｰﾏｯﾄ</v>
          </cell>
          <cell r="T252" t="str">
            <v>【変動】通常FAXなし</v>
          </cell>
          <cell r="U252" t="str">
            <v>ﾌｫｰﾏｯﾄ</v>
          </cell>
          <cell r="V252" t="str">
            <v>【変動】通常FAXなし</v>
          </cell>
          <cell r="W252" t="str">
            <v>ﾌｫｰﾏｯﾄ</v>
          </cell>
          <cell r="X252" t="str">
            <v>FAXなし</v>
          </cell>
          <cell r="Y252" t="str">
            <v>お客様各位</v>
          </cell>
          <cell r="Z252" t="str">
            <v/>
          </cell>
          <cell r="AA252" t="str">
            <v/>
          </cell>
          <cell r="AB252" t="str">
            <v>(有）日立白洋舎</v>
          </cell>
          <cell r="AC252" t="str">
            <v>別紙</v>
          </cell>
          <cell r="AD252" t="str">
            <v>日立白洋舎営業所</v>
          </cell>
          <cell r="AE252" t="str">
            <v/>
          </cell>
          <cell r="AF252" t="str">
            <v/>
          </cell>
          <cell r="AG252" t="str">
            <v>お申込時に現金にてお支払いをお願い致します。</v>
          </cell>
          <cell r="AH252" t="str">
            <v>○</v>
          </cell>
          <cell r="AI252" t="str">
            <v>○</v>
          </cell>
          <cell r="AJ252" t="str">
            <v>○</v>
          </cell>
          <cell r="AK252" t="str">
            <v/>
          </cell>
          <cell r="AL252" t="str">
            <v/>
          </cell>
          <cell r="AM252" t="str">
            <v/>
          </cell>
          <cell r="AO252">
            <v>33.332999999999998</v>
          </cell>
          <cell r="AP252">
            <v>20</v>
          </cell>
          <cell r="AQ252">
            <v>990</v>
          </cell>
          <cell r="AR252" t="str">
            <v>しない</v>
          </cell>
          <cell r="AS252">
            <v>6</v>
          </cell>
          <cell r="AT252">
            <v>11</v>
          </cell>
          <cell r="AU252" t="str">
            <v>日立白洋舎</v>
          </cell>
          <cell r="AV252" t="str">
            <v/>
          </cell>
          <cell r="AW252" t="str">
            <v/>
          </cell>
          <cell r="AX252" t="str">
            <v/>
          </cell>
        </row>
        <row r="253">
          <cell r="A253" t="str">
            <v>5845</v>
          </cell>
          <cell r="B253" t="str">
            <v>10-5845-0</v>
          </cell>
          <cell r="C253" t="str">
            <v>7078-0</v>
          </cell>
          <cell r="D253">
            <v>10</v>
          </cell>
          <cell r="E253" t="str">
            <v>渡辺</v>
          </cell>
          <cell r="F253" t="str">
            <v>5845-0</v>
          </cell>
          <cell r="G253" t="str">
            <v>茨城ビジネス</v>
          </cell>
          <cell r="H253">
            <v>2</v>
          </cell>
          <cell r="I253" t="str">
            <v>○</v>
          </cell>
          <cell r="J253" t="str">
            <v>○</v>
          </cell>
          <cell r="K253" t="str">
            <v>なし</v>
          </cell>
          <cell r="L253" t="str">
            <v/>
          </cell>
          <cell r="M253" t="str">
            <v>なし</v>
          </cell>
          <cell r="N253" t="str">
            <v>企業名なし(990)</v>
          </cell>
          <cell r="O253" t="str">
            <v/>
          </cell>
          <cell r="P253" t="str">
            <v/>
          </cell>
          <cell r="Q253" t="str">
            <v/>
          </cell>
          <cell r="R253" t="str">
            <v>○</v>
          </cell>
          <cell r="S253" t="str">
            <v>必要なし</v>
          </cell>
          <cell r="T253" t="str">
            <v/>
          </cell>
          <cell r="U253" t="str">
            <v>必要なし</v>
          </cell>
          <cell r="V253" t="str">
            <v/>
          </cell>
          <cell r="W253" t="str">
            <v>必要なし</v>
          </cell>
          <cell r="X253" t="str">
            <v/>
          </cell>
          <cell r="Y253" t="str">
            <v/>
          </cell>
          <cell r="AA253" t="str">
            <v/>
          </cell>
          <cell r="AB253" t="str">
            <v/>
          </cell>
          <cell r="AC253" t="str">
            <v>別紙</v>
          </cell>
          <cell r="AD253" t="str">
            <v/>
          </cell>
          <cell r="AE253" t="str">
            <v/>
          </cell>
          <cell r="AF253" t="str">
            <v/>
          </cell>
          <cell r="AG253" t="str">
            <v/>
          </cell>
          <cell r="AH253" t="str">
            <v>○</v>
          </cell>
          <cell r="AI253" t="str">
            <v>○</v>
          </cell>
          <cell r="AJ253" t="str">
            <v/>
          </cell>
          <cell r="AK253" t="str">
            <v/>
          </cell>
          <cell r="AL253" t="str">
            <v/>
          </cell>
          <cell r="AM253" t="str">
            <v/>
          </cell>
          <cell r="AO253">
            <v>40</v>
          </cell>
          <cell r="AP253">
            <v>20</v>
          </cell>
          <cell r="AQ253">
            <v>990</v>
          </cell>
          <cell r="AR253" t="str">
            <v>しない</v>
          </cell>
          <cell r="AS253">
            <v>6</v>
          </cell>
          <cell r="AT253">
            <v>11</v>
          </cell>
          <cell r="AU253" t="str">
            <v/>
          </cell>
          <cell r="AV253" t="str">
            <v/>
          </cell>
          <cell r="AW253" t="str">
            <v/>
          </cell>
          <cell r="AX253" t="str">
            <v/>
          </cell>
        </row>
        <row r="254">
          <cell r="A254" t="str">
            <v>5846</v>
          </cell>
          <cell r="B254" t="str">
            <v>10-5846-0</v>
          </cell>
          <cell r="C254" t="str">
            <v>7079-0</v>
          </cell>
          <cell r="D254">
            <v>10</v>
          </cell>
          <cell r="E254" t="str">
            <v>渡辺</v>
          </cell>
          <cell r="F254" t="str">
            <v>5846-0</v>
          </cell>
          <cell r="G254" t="str">
            <v>日立産業制御ソリューションズ労働組合</v>
          </cell>
          <cell r="H254">
            <v>10</v>
          </cell>
          <cell r="I254" t="str">
            <v>○</v>
          </cell>
          <cell r="J254" t="str">
            <v>○</v>
          </cell>
          <cell r="K254" t="str">
            <v>ﾌｫｰﾏｯﾄ</v>
          </cell>
          <cell r="L254" t="str">
            <v>【変動】通常</v>
          </cell>
          <cell r="M254" t="str">
            <v>ﾌｫｰﾏｯﾄ</v>
          </cell>
          <cell r="N254" t="str">
            <v>企業名なし(990)</v>
          </cell>
          <cell r="O254" t="str">
            <v>変更しない</v>
          </cell>
          <cell r="P254" t="str">
            <v>変更しない</v>
          </cell>
          <cell r="Q254" t="str">
            <v>変更しない</v>
          </cell>
          <cell r="R254" t="str">
            <v>○</v>
          </cell>
          <cell r="S254" t="str">
            <v>ﾌｫｰﾏｯﾄ</v>
          </cell>
          <cell r="T254" t="str">
            <v>【変動】通常</v>
          </cell>
          <cell r="U254" t="str">
            <v>ﾌｫｰﾏｯﾄ</v>
          </cell>
          <cell r="V254" t="str">
            <v>【変動】通常</v>
          </cell>
          <cell r="W254" t="str">
            <v>ﾌｫｰﾏｯﾄ</v>
          </cell>
          <cell r="X254" t="str">
            <v>通常</v>
          </cell>
          <cell r="Y254" t="str">
            <v>お客様各位</v>
          </cell>
          <cell r="AB254" t="str">
            <v>丸大食品株式会社</v>
          </cell>
          <cell r="AC254" t="str">
            <v>裏面</v>
          </cell>
          <cell r="AD254" t="str">
            <v>○</v>
          </cell>
          <cell r="AE254" t="str">
            <v>FAX、又は郵送にて</v>
          </cell>
          <cell r="AF254" t="str">
            <v>○</v>
          </cell>
          <cell r="AG254" t="str">
            <v>○</v>
          </cell>
          <cell r="AH254" t="str">
            <v>○</v>
          </cell>
          <cell r="AI254" t="str">
            <v>○</v>
          </cell>
          <cell r="AJ254" t="str">
            <v>○</v>
          </cell>
          <cell r="AK254" t="str">
            <v/>
          </cell>
          <cell r="AL254" t="str">
            <v/>
          </cell>
          <cell r="AM254" t="str">
            <v/>
          </cell>
          <cell r="AO254">
            <v>33.332999999999998</v>
          </cell>
          <cell r="AP254">
            <v>20</v>
          </cell>
          <cell r="AQ254">
            <v>990</v>
          </cell>
          <cell r="AR254" t="str">
            <v>しない</v>
          </cell>
          <cell r="AS254">
            <v>6</v>
          </cell>
          <cell r="AT254">
            <v>11</v>
          </cell>
          <cell r="AU254" t="str">
            <v>日立産業制御ソリューションズ労働組合</v>
          </cell>
          <cell r="AV254" t="str">
            <v/>
          </cell>
          <cell r="AW254" t="str">
            <v/>
          </cell>
          <cell r="AX254" t="str">
            <v/>
          </cell>
        </row>
        <row r="255">
          <cell r="A255" t="str">
            <v>5847</v>
          </cell>
          <cell r="B255" t="str">
            <v>10-5847-0</v>
          </cell>
          <cell r="C255" t="str">
            <v>7080-0</v>
          </cell>
          <cell r="D255">
            <v>10</v>
          </cell>
          <cell r="E255" t="str">
            <v>渡辺</v>
          </cell>
          <cell r="F255" t="str">
            <v>5847-0</v>
          </cell>
          <cell r="G255" t="str">
            <v>茨城県庁生活協同組合</v>
          </cell>
          <cell r="H255">
            <v>12</v>
          </cell>
          <cell r="I255" t="str">
            <v>○</v>
          </cell>
          <cell r="J255" t="str">
            <v>○</v>
          </cell>
          <cell r="K255" t="str">
            <v>一般と同じ案内文</v>
          </cell>
          <cell r="L255" t="str">
            <v>通常★</v>
          </cell>
          <cell r="M255" t="str">
            <v>一般と同じ案内文</v>
          </cell>
          <cell r="N255" t="str">
            <v>企業名なし(990)</v>
          </cell>
          <cell r="O255" t="str">
            <v/>
          </cell>
          <cell r="P255" t="str">
            <v/>
          </cell>
          <cell r="Q255" t="str">
            <v/>
          </cell>
          <cell r="R255" t="str">
            <v>○</v>
          </cell>
          <cell r="S255" t="str">
            <v>＠</v>
          </cell>
          <cell r="T255" t="str">
            <v>通常★</v>
          </cell>
          <cell r="U255" t="str">
            <v>＠</v>
          </cell>
          <cell r="V255" t="str">
            <v>通常★</v>
          </cell>
          <cell r="W255" t="str">
            <v>＠</v>
          </cell>
          <cell r="Y255" t="str">
            <v>回覧</v>
          </cell>
          <cell r="AA255" t="str">
            <v/>
          </cell>
          <cell r="AB255" t="str">
            <v>茨城県庁生活協同組合</v>
          </cell>
          <cell r="AC255" t="str">
            <v>裏面</v>
          </cell>
          <cell r="AD255" t="str">
            <v>茨城県庁生活協同組合</v>
          </cell>
          <cell r="AE255" t="str">
            <v>FAXにて</v>
          </cell>
          <cell r="AF255" t="str">
            <v>029-301-6159</v>
          </cell>
          <cell r="AG255" t="str">
            <v>給与控除にてお願い致します。</v>
          </cell>
          <cell r="AH255" t="str">
            <v>○</v>
          </cell>
          <cell r="AI255" t="str">
            <v>○</v>
          </cell>
          <cell r="AJ255" t="str">
            <v>○</v>
          </cell>
          <cell r="AO255">
            <v>30</v>
          </cell>
          <cell r="AP255">
            <v>20</v>
          </cell>
          <cell r="AQ255">
            <v>990</v>
          </cell>
          <cell r="AR255" t="str">
            <v>しない</v>
          </cell>
          <cell r="AS255">
            <v>5</v>
          </cell>
          <cell r="AT255">
            <v>11</v>
          </cell>
          <cell r="AU255" t="str">
            <v>茨城県庁生活協同組合</v>
          </cell>
          <cell r="AV255" t="str">
            <v/>
          </cell>
          <cell r="AW255" t="str">
            <v/>
          </cell>
          <cell r="AX255" t="str">
            <v/>
          </cell>
        </row>
        <row r="256">
          <cell r="A256" t="str">
            <v>5847-1</v>
          </cell>
          <cell r="B256" t="str">
            <v>10-5847-1</v>
          </cell>
          <cell r="C256" t="str">
            <v>7080-1</v>
          </cell>
          <cell r="D256">
            <v>10</v>
          </cell>
          <cell r="E256" t="str">
            <v>渡辺</v>
          </cell>
          <cell r="F256" t="str">
            <v>5847-1</v>
          </cell>
          <cell r="G256" t="str">
            <v>茨城県庁生活協同組合（ひばり会）</v>
          </cell>
          <cell r="H256">
            <v>72</v>
          </cell>
          <cell r="I256" t="str">
            <v>○</v>
          </cell>
          <cell r="J256" t="str">
            <v>○</v>
          </cell>
          <cell r="K256" t="str">
            <v>一般と同じ案内文</v>
          </cell>
          <cell r="L256" t="str">
            <v>通常★</v>
          </cell>
          <cell r="M256" t="str">
            <v>一般と同じ案内文</v>
          </cell>
          <cell r="N256" t="str">
            <v>企業名なし(990)</v>
          </cell>
          <cell r="O256" t="str">
            <v/>
          </cell>
          <cell r="P256" t="str">
            <v/>
          </cell>
          <cell r="Q256" t="str">
            <v/>
          </cell>
          <cell r="R256" t="str">
            <v>○</v>
          </cell>
          <cell r="S256" t="str">
            <v>＠</v>
          </cell>
          <cell r="T256" t="str">
            <v>通常★</v>
          </cell>
          <cell r="U256" t="str">
            <v>＠</v>
          </cell>
          <cell r="V256" t="str">
            <v>通常★</v>
          </cell>
          <cell r="W256" t="str">
            <v>＠</v>
          </cell>
          <cell r="Y256" t="str">
            <v>お客様各位</v>
          </cell>
          <cell r="AA256" t="str">
            <v/>
          </cell>
          <cell r="AB256" t="str">
            <v>茨城県庁生活協同組合</v>
          </cell>
          <cell r="AC256" t="str">
            <v>裏面</v>
          </cell>
          <cell r="AD256" t="str">
            <v>茨城県庁生活協同組合</v>
          </cell>
          <cell r="AE256" t="str">
            <v>FAXにて</v>
          </cell>
          <cell r="AF256" t="str">
            <v>029-301-6159</v>
          </cell>
          <cell r="AG256" t="str">
            <v>口座振替とさせていただきます。</v>
          </cell>
          <cell r="AH256" t="str">
            <v>○</v>
          </cell>
          <cell r="AI256" t="str">
            <v>○</v>
          </cell>
          <cell r="AJ256" t="str">
            <v>○</v>
          </cell>
          <cell r="AK256" t="str">
            <v/>
          </cell>
          <cell r="AL256" t="str">
            <v/>
          </cell>
          <cell r="AM256" t="str">
            <v/>
          </cell>
          <cell r="AO256">
            <v>30</v>
          </cell>
          <cell r="AP256">
            <v>20</v>
          </cell>
          <cell r="AQ256">
            <v>990</v>
          </cell>
          <cell r="AR256" t="str">
            <v>しない</v>
          </cell>
          <cell r="AS256">
            <v>5</v>
          </cell>
          <cell r="AT256">
            <v>11</v>
          </cell>
          <cell r="AU256" t="str">
            <v>茨城県庁生活協同組合</v>
          </cell>
          <cell r="AV256" t="str">
            <v/>
          </cell>
          <cell r="AW256" t="str">
            <v>組合員番号</v>
          </cell>
          <cell r="AX256" t="str">
            <v>氏名</v>
          </cell>
        </row>
        <row r="257">
          <cell r="A257" t="str">
            <v>5849</v>
          </cell>
          <cell r="B257" t="str">
            <v>10-5849-0</v>
          </cell>
          <cell r="C257" t="str">
            <v>7082-0</v>
          </cell>
          <cell r="D257">
            <v>10</v>
          </cell>
          <cell r="E257" t="str">
            <v>渡辺</v>
          </cell>
          <cell r="F257" t="str">
            <v>5849-0</v>
          </cell>
          <cell r="G257" t="str">
            <v>日立ＡＭＳ労組　第一支部</v>
          </cell>
          <cell r="H257">
            <v>1</v>
          </cell>
          <cell r="I257" t="str">
            <v>○</v>
          </cell>
          <cell r="J257" t="str">
            <v>○</v>
          </cell>
          <cell r="K257" t="str">
            <v>ﾌｫｰﾏｯﾄ</v>
          </cell>
          <cell r="L257" t="str">
            <v>【変動】通常</v>
          </cell>
          <cell r="M257" t="str">
            <v>ﾌｫｰﾏｯﾄ</v>
          </cell>
          <cell r="N257" t="str">
            <v>企業名なし(990)</v>
          </cell>
          <cell r="O257" t="str">
            <v>変更しない</v>
          </cell>
          <cell r="P257" t="str">
            <v>変更しない</v>
          </cell>
          <cell r="Q257" t="str">
            <v>変更しない</v>
          </cell>
          <cell r="R257" t="str">
            <v>×</v>
          </cell>
          <cell r="S257" t="str">
            <v>ﾌｫｰﾏｯﾄ</v>
          </cell>
          <cell r="T257" t="str">
            <v>【変動】通常</v>
          </cell>
          <cell r="U257" t="str">
            <v>ﾌｫｰﾏｯﾄ</v>
          </cell>
          <cell r="V257" t="str">
            <v>【変動】通常</v>
          </cell>
          <cell r="W257" t="str">
            <v>ﾌｫｰﾏｯﾄ</v>
          </cell>
          <cell r="X257" t="str">
            <v>通常</v>
          </cell>
          <cell r="Y257" t="str">
            <v>お客様各位</v>
          </cell>
          <cell r="AB257" t="str">
            <v>丸大食品株式会社</v>
          </cell>
          <cell r="AC257" t="str">
            <v>裏面</v>
          </cell>
          <cell r="AD257" t="str">
            <v>○</v>
          </cell>
          <cell r="AE257" t="str">
            <v>FAX、又は郵送にて</v>
          </cell>
          <cell r="AF257" t="str">
            <v>○</v>
          </cell>
          <cell r="AG257" t="str">
            <v>○</v>
          </cell>
          <cell r="AH257" t="str">
            <v>○</v>
          </cell>
          <cell r="AI257" t="str">
            <v>○</v>
          </cell>
          <cell r="AJ257" t="str">
            <v>○</v>
          </cell>
          <cell r="AK257" t="str">
            <v/>
          </cell>
          <cell r="AL257" t="str">
            <v/>
          </cell>
          <cell r="AM257" t="str">
            <v/>
          </cell>
          <cell r="AO257">
            <v>33.332999999999998</v>
          </cell>
          <cell r="AP257">
            <v>20</v>
          </cell>
          <cell r="AQ257">
            <v>990</v>
          </cell>
          <cell r="AR257" t="str">
            <v>しない</v>
          </cell>
          <cell r="AS257">
            <v>6</v>
          </cell>
          <cell r="AT257">
            <v>11</v>
          </cell>
          <cell r="AU257" t="str">
            <v/>
          </cell>
          <cell r="AV257" t="str">
            <v/>
          </cell>
          <cell r="AW257" t="str">
            <v/>
          </cell>
          <cell r="AX257" t="str">
            <v/>
          </cell>
        </row>
        <row r="258">
          <cell r="A258" t="str">
            <v>5850</v>
          </cell>
          <cell r="B258" t="str">
            <v>10-5850-0</v>
          </cell>
          <cell r="C258" t="str">
            <v>7083-0</v>
          </cell>
          <cell r="D258">
            <v>10</v>
          </cell>
          <cell r="E258" t="str">
            <v>渡辺</v>
          </cell>
          <cell r="F258" t="str">
            <v>5850-0</v>
          </cell>
          <cell r="G258" t="str">
            <v>日立ＡＭＳ労組　第一支部(若佐会</v>
          </cell>
          <cell r="H258">
            <v>2</v>
          </cell>
          <cell r="I258" t="str">
            <v>○</v>
          </cell>
          <cell r="J258" t="str">
            <v>○</v>
          </cell>
          <cell r="K258" t="str">
            <v>ﾌｫｰﾏｯﾄ</v>
          </cell>
          <cell r="L258" t="str">
            <v>【変動】通常</v>
          </cell>
          <cell r="M258" t="str">
            <v>ﾌｫｰﾏｯﾄ</v>
          </cell>
          <cell r="N258" t="str">
            <v>企業名なし(990)</v>
          </cell>
          <cell r="O258" t="str">
            <v>変更しない</v>
          </cell>
          <cell r="P258" t="str">
            <v>変更しない</v>
          </cell>
          <cell r="Q258" t="str">
            <v>変更しない</v>
          </cell>
          <cell r="R258" t="str">
            <v>×</v>
          </cell>
          <cell r="S258" t="str">
            <v>ﾌｫｰﾏｯﾄ</v>
          </cell>
          <cell r="T258" t="str">
            <v>【変動】通常</v>
          </cell>
          <cell r="U258" t="str">
            <v>ﾌｫｰﾏｯﾄ</v>
          </cell>
          <cell r="V258" t="str">
            <v>【変動】通常</v>
          </cell>
          <cell r="W258" t="str">
            <v>ﾌｫｰﾏｯﾄ</v>
          </cell>
          <cell r="X258" t="str">
            <v>通常</v>
          </cell>
          <cell r="Y258" t="str">
            <v>お客様各位</v>
          </cell>
          <cell r="AB258" t="str">
            <v>丸大食品株式会社</v>
          </cell>
          <cell r="AC258" t="str">
            <v>裏面</v>
          </cell>
          <cell r="AD258" t="str">
            <v>○</v>
          </cell>
          <cell r="AE258" t="str">
            <v>FAX、又は郵送にて</v>
          </cell>
          <cell r="AF258" t="str">
            <v>○</v>
          </cell>
          <cell r="AG258" t="str">
            <v>○</v>
          </cell>
          <cell r="AH258" t="str">
            <v>○</v>
          </cell>
          <cell r="AI258" t="str">
            <v>○</v>
          </cell>
          <cell r="AJ258" t="str">
            <v>○</v>
          </cell>
          <cell r="AK258" t="str">
            <v/>
          </cell>
          <cell r="AL258" t="str">
            <v/>
          </cell>
          <cell r="AM258" t="str">
            <v/>
          </cell>
          <cell r="AO258">
            <v>33.332999999999998</v>
          </cell>
          <cell r="AP258">
            <v>20</v>
          </cell>
          <cell r="AQ258">
            <v>990</v>
          </cell>
          <cell r="AR258" t="str">
            <v>しない</v>
          </cell>
          <cell r="AS258">
            <v>5</v>
          </cell>
          <cell r="AT258">
            <v>11</v>
          </cell>
          <cell r="AU258" t="str">
            <v>日立ＡＭＳ労働組合</v>
          </cell>
          <cell r="AV258" t="str">
            <v/>
          </cell>
          <cell r="AW258" t="str">
            <v>第一支部</v>
          </cell>
          <cell r="AX258" t="str">
            <v>若佐会</v>
          </cell>
        </row>
        <row r="259">
          <cell r="A259" t="str">
            <v>5850-1</v>
          </cell>
          <cell r="B259" t="str">
            <v>10-5850-1</v>
          </cell>
          <cell r="C259" t="str">
            <v>7083-1</v>
          </cell>
          <cell r="D259">
            <v>10</v>
          </cell>
          <cell r="E259" t="str">
            <v>渡辺</v>
          </cell>
          <cell r="F259" t="str">
            <v>5850-1</v>
          </cell>
          <cell r="G259" t="str">
            <v>日立労組　水戸支部（労友会</v>
          </cell>
          <cell r="H259">
            <v>6</v>
          </cell>
          <cell r="I259" t="str">
            <v>○</v>
          </cell>
          <cell r="J259" t="str">
            <v>○</v>
          </cell>
          <cell r="K259" t="str">
            <v>ﾌｫｰﾏｯﾄ</v>
          </cell>
          <cell r="L259" t="str">
            <v>【変動】通常</v>
          </cell>
          <cell r="M259" t="str">
            <v>ﾌｫｰﾏｯﾄ</v>
          </cell>
          <cell r="N259" t="str">
            <v>企業名なし(990)</v>
          </cell>
          <cell r="O259" t="str">
            <v>変更しない</v>
          </cell>
          <cell r="P259" t="str">
            <v>変更しない</v>
          </cell>
          <cell r="Q259" t="str">
            <v>変更しない</v>
          </cell>
          <cell r="R259" t="str">
            <v>○</v>
          </cell>
          <cell r="S259" t="str">
            <v>ﾌｫｰﾏｯﾄ</v>
          </cell>
          <cell r="T259" t="str">
            <v>【変動】通常</v>
          </cell>
          <cell r="U259" t="str">
            <v>ﾌｫｰﾏｯﾄ</v>
          </cell>
          <cell r="V259" t="str">
            <v>【変動】通常</v>
          </cell>
          <cell r="W259" t="str">
            <v>ﾌｫｰﾏｯﾄ</v>
          </cell>
          <cell r="X259" t="str">
            <v>通常</v>
          </cell>
          <cell r="Y259" t="str">
            <v>お客様各位</v>
          </cell>
          <cell r="AA259" t="str">
            <v>日立製作所労働組合</v>
          </cell>
          <cell r="AB259" t="str">
            <v>労友会</v>
          </cell>
          <cell r="AC259" t="str">
            <v>裏面</v>
          </cell>
          <cell r="AD259" t="str">
            <v>○</v>
          </cell>
          <cell r="AE259" t="str">
            <v>FAX、又は郵送にて</v>
          </cell>
          <cell r="AF259" t="str">
            <v>○</v>
          </cell>
          <cell r="AG259" t="str">
            <v>○</v>
          </cell>
          <cell r="AH259" t="str">
            <v>○</v>
          </cell>
          <cell r="AI259" t="str">
            <v>○</v>
          </cell>
          <cell r="AJ259" t="str">
            <v>○</v>
          </cell>
          <cell r="AK259" t="str">
            <v/>
          </cell>
          <cell r="AL259" t="str">
            <v/>
          </cell>
          <cell r="AM259" t="str">
            <v/>
          </cell>
          <cell r="AO259">
            <v>33.332999999999998</v>
          </cell>
          <cell r="AP259">
            <v>20</v>
          </cell>
          <cell r="AQ259">
            <v>990</v>
          </cell>
          <cell r="AR259" t="str">
            <v>しない</v>
          </cell>
          <cell r="AS259">
            <v>5</v>
          </cell>
          <cell r="AT259">
            <v>11</v>
          </cell>
          <cell r="AU259" t="str">
            <v>日立製作所労組</v>
          </cell>
          <cell r="AV259" t="str">
            <v/>
          </cell>
          <cell r="AW259" t="str">
            <v>水戸支部</v>
          </cell>
          <cell r="AX259" t="str">
            <v>労友会</v>
          </cell>
        </row>
        <row r="260">
          <cell r="A260" t="str">
            <v>5850-2</v>
          </cell>
          <cell r="B260" t="str">
            <v>10-5850-2</v>
          </cell>
          <cell r="C260" t="str">
            <v>7083-2</v>
          </cell>
          <cell r="D260">
            <v>10</v>
          </cell>
          <cell r="E260" t="str">
            <v>渡辺</v>
          </cell>
          <cell r="F260" t="str">
            <v>5850-2</v>
          </cell>
          <cell r="G260" t="str">
            <v>日立労組　水戸支部（東友会</v>
          </cell>
          <cell r="H260">
            <v>2</v>
          </cell>
          <cell r="I260" t="str">
            <v>○</v>
          </cell>
          <cell r="J260" t="str">
            <v>○</v>
          </cell>
          <cell r="K260" t="str">
            <v>ﾌｫｰﾏｯﾄ</v>
          </cell>
          <cell r="L260" t="str">
            <v>【変動】通常</v>
          </cell>
          <cell r="M260" t="str">
            <v>ﾌｫｰﾏｯﾄ</v>
          </cell>
          <cell r="N260" t="str">
            <v>企業名なし(990)</v>
          </cell>
          <cell r="O260" t="str">
            <v>変更しない</v>
          </cell>
          <cell r="P260" t="str">
            <v>変更しない</v>
          </cell>
          <cell r="Q260" t="str">
            <v>変更しない</v>
          </cell>
          <cell r="R260" t="str">
            <v>○</v>
          </cell>
          <cell r="S260" t="str">
            <v>ﾌｫｰﾏｯﾄ</v>
          </cell>
          <cell r="T260" t="str">
            <v>【変動】通常</v>
          </cell>
          <cell r="U260" t="str">
            <v>ﾌｫｰﾏｯﾄ</v>
          </cell>
          <cell r="V260" t="str">
            <v>【変動】通常</v>
          </cell>
          <cell r="W260" t="str">
            <v>ﾌｫｰﾏｯﾄ</v>
          </cell>
          <cell r="X260" t="str">
            <v>通常</v>
          </cell>
          <cell r="Y260" t="str">
            <v>お客様各位</v>
          </cell>
          <cell r="AA260" t="str">
            <v>日立製作所労働組合</v>
          </cell>
          <cell r="AB260" t="str">
            <v>東友会</v>
          </cell>
          <cell r="AC260" t="str">
            <v>裏面</v>
          </cell>
          <cell r="AD260" t="str">
            <v>○</v>
          </cell>
          <cell r="AE260" t="str">
            <v>FAX、又は郵送にて</v>
          </cell>
          <cell r="AF260" t="str">
            <v>○</v>
          </cell>
          <cell r="AG260" t="str">
            <v>○</v>
          </cell>
          <cell r="AH260" t="str">
            <v>○</v>
          </cell>
          <cell r="AI260" t="str">
            <v>○</v>
          </cell>
          <cell r="AJ260" t="str">
            <v>○</v>
          </cell>
          <cell r="AK260" t="str">
            <v/>
          </cell>
          <cell r="AL260" t="str">
            <v/>
          </cell>
          <cell r="AM260" t="str">
            <v/>
          </cell>
          <cell r="AO260">
            <v>33.332999999999998</v>
          </cell>
          <cell r="AP260">
            <v>20</v>
          </cell>
          <cell r="AQ260">
            <v>990</v>
          </cell>
          <cell r="AR260" t="str">
            <v>しない</v>
          </cell>
          <cell r="AS260">
            <v>5</v>
          </cell>
          <cell r="AT260">
            <v>11</v>
          </cell>
          <cell r="AU260" t="str">
            <v>日立製作所労組</v>
          </cell>
          <cell r="AV260" t="str">
            <v/>
          </cell>
          <cell r="AW260" t="str">
            <v>水戸支部</v>
          </cell>
          <cell r="AX260" t="str">
            <v>東友会</v>
          </cell>
        </row>
        <row r="261">
          <cell r="A261" t="str">
            <v>5850-4</v>
          </cell>
          <cell r="B261" t="str">
            <v>10-5850-4</v>
          </cell>
          <cell r="C261" t="str">
            <v>7083-4</v>
          </cell>
          <cell r="D261">
            <v>10</v>
          </cell>
          <cell r="E261" t="str">
            <v>渡辺</v>
          </cell>
          <cell r="F261" t="str">
            <v>5850-4</v>
          </cell>
          <cell r="G261" t="str">
            <v>日立労組　水戸支部</v>
          </cell>
          <cell r="H261">
            <v>11</v>
          </cell>
          <cell r="I261" t="str">
            <v>○</v>
          </cell>
          <cell r="J261" t="str">
            <v>○</v>
          </cell>
          <cell r="K261" t="str">
            <v>ﾌｫｰﾏｯﾄ</v>
          </cell>
          <cell r="L261" t="str">
            <v>【変動】通常</v>
          </cell>
          <cell r="M261" t="str">
            <v>ﾌｫｰﾏｯﾄ</v>
          </cell>
          <cell r="N261" t="str">
            <v>企業名なし(990)</v>
          </cell>
          <cell r="O261" t="str">
            <v>変更しない</v>
          </cell>
          <cell r="P261" t="str">
            <v>変更しない</v>
          </cell>
          <cell r="Q261" t="str">
            <v>変更しない</v>
          </cell>
          <cell r="R261" t="str">
            <v>○</v>
          </cell>
          <cell r="S261" t="str">
            <v>ﾌｫｰﾏｯﾄ</v>
          </cell>
          <cell r="T261" t="str">
            <v>【変動】通常</v>
          </cell>
          <cell r="U261" t="str">
            <v>ﾌｫｰﾏｯﾄ</v>
          </cell>
          <cell r="V261" t="str">
            <v>【変動】通常</v>
          </cell>
          <cell r="W261" t="str">
            <v>ﾌｫｰﾏｯﾄ</v>
          </cell>
          <cell r="X261" t="str">
            <v>通常</v>
          </cell>
          <cell r="Y261" t="str">
            <v>お客様各位</v>
          </cell>
          <cell r="AA261" t="str">
            <v>日立製作所労働組合/日立ビルシステム労働組合</v>
          </cell>
          <cell r="AB261" t="str">
            <v>水戸支部</v>
          </cell>
          <cell r="AC261" t="str">
            <v>裏面</v>
          </cell>
          <cell r="AD261" t="str">
            <v>○</v>
          </cell>
          <cell r="AE261" t="str">
            <v>FAX、又は郵送にて</v>
          </cell>
          <cell r="AF261" t="str">
            <v>○</v>
          </cell>
          <cell r="AG261" t="str">
            <v>○</v>
          </cell>
          <cell r="AH261" t="str">
            <v>○</v>
          </cell>
          <cell r="AI261" t="str">
            <v>○</v>
          </cell>
          <cell r="AJ261" t="str">
            <v>○</v>
          </cell>
          <cell r="AK261" t="str">
            <v/>
          </cell>
          <cell r="AL261" t="str">
            <v/>
          </cell>
          <cell r="AM261" t="str">
            <v/>
          </cell>
          <cell r="AO261">
            <v>33.332999999999998</v>
          </cell>
          <cell r="AP261">
            <v>20</v>
          </cell>
          <cell r="AQ261">
            <v>990</v>
          </cell>
          <cell r="AR261" t="str">
            <v>しない</v>
          </cell>
          <cell r="AS261">
            <v>5</v>
          </cell>
          <cell r="AT261">
            <v>11</v>
          </cell>
          <cell r="AU261" t="str">
            <v>日立製作所
日立ビルシステム
労働組合</v>
          </cell>
          <cell r="AV261" t="str">
            <v/>
          </cell>
          <cell r="AW261" t="str">
            <v>水戸支部</v>
          </cell>
          <cell r="AX261" t="str">
            <v/>
          </cell>
        </row>
        <row r="262">
          <cell r="A262" t="str">
            <v>5851</v>
          </cell>
          <cell r="B262" t="str">
            <v>10-5851-0</v>
          </cell>
          <cell r="C262" t="str">
            <v>7084-0</v>
          </cell>
          <cell r="D262">
            <v>10</v>
          </cell>
          <cell r="E262" t="str">
            <v>渡辺</v>
          </cell>
          <cell r="F262" t="str">
            <v>5851-0</v>
          </cell>
          <cell r="G262" t="str">
            <v>茨城県自動車整備商工組合（水戸）</v>
          </cell>
          <cell r="H262">
            <v>27</v>
          </cell>
          <cell r="I262" t="str">
            <v>○</v>
          </cell>
          <cell r="J262" t="str">
            <v>○</v>
          </cell>
          <cell r="K262" t="str">
            <v>ﾌｫｰﾏｯﾄ</v>
          </cell>
          <cell r="L262" t="str">
            <v>通常★</v>
          </cell>
          <cell r="M262" t="str">
            <v>ﾌｫｰﾏｯﾄ</v>
          </cell>
          <cell r="N262" t="str">
            <v>企業名なし(990)</v>
          </cell>
          <cell r="O262" t="str">
            <v>変更しない</v>
          </cell>
          <cell r="P262" t="str">
            <v>変更する</v>
          </cell>
          <cell r="Q262" t="str">
            <v>変更しない</v>
          </cell>
          <cell r="R262" t="str">
            <v>○</v>
          </cell>
          <cell r="S262" t="str">
            <v>ﾌｫｰﾏｯﾄ</v>
          </cell>
          <cell r="T262" t="str">
            <v>通常★</v>
          </cell>
          <cell r="U262" t="str">
            <v>ﾌｫｰﾏｯﾄ</v>
          </cell>
          <cell r="W262" t="str">
            <v>＠</v>
          </cell>
          <cell r="X262" t="str">
            <v>通常</v>
          </cell>
          <cell r="Y262" t="str">
            <v>お客様各位</v>
          </cell>
          <cell r="AA262" t="str">
            <v/>
          </cell>
          <cell r="AB262" t="str">
            <v>茨城県自動車整備商工組合</v>
          </cell>
          <cell r="AC262" t="str">
            <v>裏面</v>
          </cell>
          <cell r="AD262" t="str">
            <v>○</v>
          </cell>
          <cell r="AE262" t="str">
            <v>FAXにて</v>
          </cell>
          <cell r="AF262" t="str">
            <v>○</v>
          </cell>
          <cell r="AG262" t="str">
            <v>後日、組合より請求します。</v>
          </cell>
          <cell r="AH262" t="str">
            <v>○</v>
          </cell>
          <cell r="AI262" t="str">
            <v>○</v>
          </cell>
          <cell r="AJ262" t="str">
            <v>○</v>
          </cell>
          <cell r="AK262" t="str">
            <v/>
          </cell>
          <cell r="AL262" t="str">
            <v/>
          </cell>
          <cell r="AM262" t="str">
            <v/>
          </cell>
          <cell r="AO262">
            <v>30</v>
          </cell>
          <cell r="AP262">
            <v>20</v>
          </cell>
          <cell r="AQ262">
            <v>990</v>
          </cell>
          <cell r="AR262" t="str">
            <v>しない</v>
          </cell>
          <cell r="AS262">
            <v>5</v>
          </cell>
          <cell r="AT262">
            <v>11</v>
          </cell>
          <cell r="AU262" t="str">
            <v/>
          </cell>
          <cell r="AV262" t="str">
            <v/>
          </cell>
          <cell r="AW262" t="str">
            <v/>
          </cell>
          <cell r="AX262" t="str">
            <v/>
          </cell>
        </row>
        <row r="263">
          <cell r="A263" t="str">
            <v>5851-1</v>
          </cell>
          <cell r="B263" t="str">
            <v>10-5851-1</v>
          </cell>
          <cell r="C263" t="str">
            <v>7084-1</v>
          </cell>
          <cell r="D263">
            <v>10</v>
          </cell>
          <cell r="E263" t="str">
            <v>渡辺</v>
          </cell>
          <cell r="F263" t="str">
            <v>5851-1</v>
          </cell>
          <cell r="G263" t="str">
            <v>茨城県自動車整備商工組合（土浦）</v>
          </cell>
          <cell r="H263">
            <v>29</v>
          </cell>
          <cell r="I263" t="str">
            <v>○</v>
          </cell>
          <cell r="J263" t="str">
            <v>○</v>
          </cell>
          <cell r="K263" t="str">
            <v>ﾌｫｰﾏｯﾄ</v>
          </cell>
          <cell r="L263" t="str">
            <v>通常★</v>
          </cell>
          <cell r="M263" t="str">
            <v>ﾌｫｰﾏｯﾄ</v>
          </cell>
          <cell r="N263" t="str">
            <v>企業名なし(990)</v>
          </cell>
          <cell r="O263" t="str">
            <v>変更しない</v>
          </cell>
          <cell r="P263" t="str">
            <v>変更する</v>
          </cell>
          <cell r="Q263" t="str">
            <v>変更しない</v>
          </cell>
          <cell r="R263" t="str">
            <v>×</v>
          </cell>
          <cell r="S263" t="str">
            <v>ﾌｫｰﾏｯﾄ</v>
          </cell>
          <cell r="T263" t="str">
            <v>通常★</v>
          </cell>
          <cell r="U263" t="str">
            <v>ﾌｫｰﾏｯﾄ</v>
          </cell>
          <cell r="W263" t="str">
            <v>＠</v>
          </cell>
          <cell r="X263" t="str">
            <v>通常</v>
          </cell>
          <cell r="Y263" t="str">
            <v>お客様各位</v>
          </cell>
          <cell r="AA263" t="str">
            <v/>
          </cell>
          <cell r="AB263" t="str">
            <v>茨城県自動車整備商工組合</v>
          </cell>
          <cell r="AC263" t="str">
            <v>裏面</v>
          </cell>
          <cell r="AD263" t="str">
            <v>○</v>
          </cell>
          <cell r="AE263" t="str">
            <v>FAXにて</v>
          </cell>
          <cell r="AF263" t="str">
            <v>○</v>
          </cell>
          <cell r="AG263" t="str">
            <v>後日、組合より請求します。</v>
          </cell>
          <cell r="AH263" t="str">
            <v>○</v>
          </cell>
          <cell r="AI263" t="str">
            <v>○</v>
          </cell>
          <cell r="AJ263" t="str">
            <v/>
          </cell>
          <cell r="AK263" t="str">
            <v/>
          </cell>
          <cell r="AL263" t="str">
            <v/>
          </cell>
          <cell r="AM263" t="str">
            <v/>
          </cell>
          <cell r="AO263">
            <v>30</v>
          </cell>
          <cell r="AP263">
            <v>20</v>
          </cell>
          <cell r="AQ263">
            <v>990</v>
          </cell>
          <cell r="AR263" t="str">
            <v>しない</v>
          </cell>
          <cell r="AS263">
            <v>5</v>
          </cell>
          <cell r="AT263">
            <v>11</v>
          </cell>
          <cell r="AU263" t="str">
            <v/>
          </cell>
          <cell r="AV263" t="str">
            <v/>
          </cell>
          <cell r="AW263" t="str">
            <v/>
          </cell>
          <cell r="AX263" t="str">
            <v/>
          </cell>
        </row>
        <row r="264">
          <cell r="A264" t="str">
            <v>5852</v>
          </cell>
          <cell r="B264" t="str">
            <v>10-5852-0</v>
          </cell>
          <cell r="C264" t="str">
            <v>7085-0</v>
          </cell>
          <cell r="D264">
            <v>10</v>
          </cell>
          <cell r="E264" t="str">
            <v>渡辺</v>
          </cell>
          <cell r="F264" t="str">
            <v>5852-0</v>
          </cell>
          <cell r="G264" t="str">
            <v>茨城県車体整備組合</v>
          </cell>
          <cell r="H264">
            <v>15</v>
          </cell>
          <cell r="I264" t="str">
            <v>○</v>
          </cell>
          <cell r="J264" t="str">
            <v>○</v>
          </cell>
          <cell r="K264" t="str">
            <v>一般と同じ案内文</v>
          </cell>
          <cell r="L264" t="str">
            <v>通常★</v>
          </cell>
          <cell r="M264" t="str">
            <v>一般と同じ案内文</v>
          </cell>
          <cell r="N264" t="str">
            <v>企業名なし(990)</v>
          </cell>
          <cell r="O264" t="str">
            <v/>
          </cell>
          <cell r="P264" t="str">
            <v/>
          </cell>
          <cell r="Q264" t="str">
            <v/>
          </cell>
          <cell r="R264" t="str">
            <v>○</v>
          </cell>
          <cell r="S264" t="str">
            <v>ﾌｫｰﾏｯﾄ</v>
          </cell>
          <cell r="T264" t="str">
            <v>通常★</v>
          </cell>
          <cell r="U264" t="str">
            <v>ﾌｫｰﾏｯﾄ</v>
          </cell>
          <cell r="V264" t="str">
            <v>通常★</v>
          </cell>
          <cell r="W264" t="str">
            <v>ﾌｫｰﾏｯﾄ</v>
          </cell>
          <cell r="X264" t="str">
            <v>計算書付FAX変更</v>
          </cell>
          <cell r="Y264" t="str">
            <v>お客様各位</v>
          </cell>
          <cell r="AA264" t="str">
            <v/>
          </cell>
          <cell r="AB264" t="str">
            <v>茨城県自動車車体整備協同組合</v>
          </cell>
          <cell r="AC264" t="str">
            <v>裏面</v>
          </cell>
          <cell r="AD264" t="str">
            <v>茨城県自動車車体整備組合</v>
          </cell>
          <cell r="AE264" t="str">
            <v>FAXにて</v>
          </cell>
          <cell r="AF264" t="str">
            <v>0299-45-8651</v>
          </cell>
          <cell r="AG264" t="str">
            <v>後日、組合より請求します。</v>
          </cell>
          <cell r="AH264" t="str">
            <v>○</v>
          </cell>
          <cell r="AI264" t="str">
            <v>○</v>
          </cell>
          <cell r="AJ264" t="str">
            <v>○</v>
          </cell>
          <cell r="AK264" t="str">
            <v/>
          </cell>
          <cell r="AL264" t="str">
            <v>○</v>
          </cell>
          <cell r="AM264" t="str">
            <v>○</v>
          </cell>
          <cell r="AO264">
            <v>30</v>
          </cell>
          <cell r="AP264">
            <v>20</v>
          </cell>
          <cell r="AQ264">
            <v>990</v>
          </cell>
          <cell r="AR264" t="str">
            <v>しない</v>
          </cell>
          <cell r="AS264">
            <v>6</v>
          </cell>
          <cell r="AT264">
            <v>11</v>
          </cell>
          <cell r="AU264" t="str">
            <v>茨城県自動車車体整備協同組合</v>
          </cell>
          <cell r="AV264" t="str">
            <v/>
          </cell>
          <cell r="AW264" t="str">
            <v>事業所名</v>
          </cell>
          <cell r="AX264" t="str">
            <v/>
          </cell>
        </row>
        <row r="265">
          <cell r="A265" t="str">
            <v>5853</v>
          </cell>
          <cell r="B265" t="str">
            <v>10-5853-0</v>
          </cell>
          <cell r="C265" t="str">
            <v>7086-0</v>
          </cell>
          <cell r="D265">
            <v>10</v>
          </cell>
          <cell r="E265" t="str">
            <v>渡辺</v>
          </cell>
          <cell r="F265" t="str">
            <v>5853-0</v>
          </cell>
          <cell r="G265" t="str">
            <v>茨城県学校生協</v>
          </cell>
          <cell r="H265">
            <v>14</v>
          </cell>
          <cell r="I265" t="str">
            <v>○</v>
          </cell>
          <cell r="J265" t="str">
            <v>○</v>
          </cell>
          <cell r="K265" t="str">
            <v>＠</v>
          </cell>
          <cell r="M265" t="str">
            <v>＠</v>
          </cell>
          <cell r="N265" t="str">
            <v>企業名なし(990)</v>
          </cell>
          <cell r="O265" t="str">
            <v>変更しない</v>
          </cell>
          <cell r="P265" t="str">
            <v>変更しない</v>
          </cell>
          <cell r="Q265" t="str">
            <v>変更する</v>
          </cell>
          <cell r="R265" t="str">
            <v>○</v>
          </cell>
          <cell r="S265" t="str">
            <v>＠</v>
          </cell>
          <cell r="U265" t="str">
            <v>＠</v>
          </cell>
          <cell r="W265" t="str">
            <v>＠</v>
          </cell>
          <cell r="Y265" t="str">
            <v>回覧</v>
          </cell>
          <cell r="AA265" t="str">
            <v/>
          </cell>
          <cell r="AB265" t="str">
            <v>茨城県学校生活協同組合</v>
          </cell>
          <cell r="AC265" t="str">
            <v>裏面</v>
          </cell>
          <cell r="AD265" t="str">
            <v>茨城県学校生活協同組合</v>
          </cell>
          <cell r="AE265" t="str">
            <v>FAXにて</v>
          </cell>
          <cell r="AF265" t="str">
            <v>0120-66-3638</v>
          </cell>
          <cell r="AG265" t="str">
            <v>○</v>
          </cell>
          <cell r="AI265" t="str">
            <v>○</v>
          </cell>
          <cell r="AO265">
            <v>30</v>
          </cell>
          <cell r="AP265">
            <v>20</v>
          </cell>
          <cell r="AQ265">
            <v>990</v>
          </cell>
          <cell r="AR265" t="str">
            <v>しない</v>
          </cell>
          <cell r="AS265">
            <v>6</v>
          </cell>
          <cell r="AT265">
            <v>11</v>
          </cell>
        </row>
        <row r="266">
          <cell r="A266" t="str">
            <v>5853-1</v>
          </cell>
          <cell r="B266" t="str">
            <v>10-5853-1</v>
          </cell>
          <cell r="C266" t="str">
            <v>7086-1</v>
          </cell>
          <cell r="D266">
            <v>10</v>
          </cell>
          <cell r="E266" t="str">
            <v>渡辺</v>
          </cell>
          <cell r="F266" t="str">
            <v>5853-1</v>
          </cell>
          <cell r="G266" t="str">
            <v>茨城県教職員退職者</v>
          </cell>
          <cell r="H266">
            <v>93</v>
          </cell>
          <cell r="I266" t="str">
            <v>○</v>
          </cell>
          <cell r="J266" t="str">
            <v>○</v>
          </cell>
          <cell r="K266" t="str">
            <v>＠</v>
          </cell>
          <cell r="M266" t="str">
            <v>＠</v>
          </cell>
          <cell r="N266" t="str">
            <v>企業名なし(990)</v>
          </cell>
          <cell r="O266" t="str">
            <v>変更しない</v>
          </cell>
          <cell r="P266" t="str">
            <v>変更しない</v>
          </cell>
          <cell r="Q266" t="str">
            <v>変更する</v>
          </cell>
          <cell r="R266" t="str">
            <v>○</v>
          </cell>
          <cell r="S266" t="str">
            <v>＠</v>
          </cell>
          <cell r="U266" t="str">
            <v>＠</v>
          </cell>
          <cell r="W266" t="str">
            <v>＠</v>
          </cell>
          <cell r="X266" t="str">
            <v/>
          </cell>
          <cell r="Y266" t="str">
            <v>回覧</v>
          </cell>
          <cell r="AA266" t="str">
            <v/>
          </cell>
          <cell r="AB266" t="str">
            <v>茨城県学校生活協同組合</v>
          </cell>
          <cell r="AC266" t="str">
            <v>裏面</v>
          </cell>
          <cell r="AD266" t="str">
            <v>茨城県学校生活協同組合</v>
          </cell>
          <cell r="AE266" t="str">
            <v>FAXにて</v>
          </cell>
          <cell r="AF266" t="str">
            <v>0120-66-3638</v>
          </cell>
          <cell r="AG266" t="str">
            <v>○</v>
          </cell>
          <cell r="AH266" t="str">
            <v>○</v>
          </cell>
          <cell r="AI266" t="str">
            <v>○</v>
          </cell>
          <cell r="AJ266" t="str">
            <v>茨城県学校生活協同組合</v>
          </cell>
          <cell r="AK266" t="str">
            <v>宮田</v>
          </cell>
          <cell r="AL266" t="str">
            <v>〒310-0852　水戸市笠原町９７８番４６</v>
          </cell>
          <cell r="AM266" t="str">
            <v>0120-663-648</v>
          </cell>
          <cell r="AO266">
            <v>30</v>
          </cell>
          <cell r="AP266">
            <v>20</v>
          </cell>
          <cell r="AQ266">
            <v>990</v>
          </cell>
          <cell r="AR266" t="str">
            <v>しない</v>
          </cell>
          <cell r="AS266">
            <v>6</v>
          </cell>
          <cell r="AT266">
            <v>11</v>
          </cell>
          <cell r="AV266" t="str">
            <v/>
          </cell>
          <cell r="AW266" t="str">
            <v>組合員名</v>
          </cell>
          <cell r="AX266" t="str">
            <v>組合員コ－ド</v>
          </cell>
        </row>
        <row r="267">
          <cell r="A267" t="str">
            <v>5856</v>
          </cell>
          <cell r="B267" t="str">
            <v>10-5856-0</v>
          </cell>
          <cell r="C267" t="str">
            <v>7089-0</v>
          </cell>
          <cell r="D267">
            <v>10</v>
          </cell>
          <cell r="E267" t="str">
            <v>渡辺</v>
          </cell>
          <cell r="F267" t="str">
            <v>5856-0</v>
          </cell>
          <cell r="G267" t="str">
            <v>祥風会(本部）</v>
          </cell>
          <cell r="H267">
            <v>1</v>
          </cell>
          <cell r="I267" t="str">
            <v>○</v>
          </cell>
          <cell r="J267" t="str">
            <v>○</v>
          </cell>
          <cell r="K267" t="str">
            <v>**</v>
          </cell>
          <cell r="L267" t="str">
            <v>【変動】通常</v>
          </cell>
          <cell r="M267" t="str">
            <v>**</v>
          </cell>
          <cell r="N267" t="str">
            <v>企業名なし(990)</v>
          </cell>
          <cell r="O267" t="str">
            <v>変更しない</v>
          </cell>
          <cell r="P267" t="str">
            <v>変更しない</v>
          </cell>
          <cell r="Q267" t="str">
            <v>変更しない</v>
          </cell>
          <cell r="R267" t="str">
            <v>×</v>
          </cell>
          <cell r="S267" t="str">
            <v>ﾌｫｰﾏｯﾄ</v>
          </cell>
          <cell r="T267" t="str">
            <v>【変動】通常</v>
          </cell>
          <cell r="U267" t="str">
            <v>ﾌｫｰﾏｯﾄ</v>
          </cell>
          <cell r="V267" t="str">
            <v>【変動】通常</v>
          </cell>
          <cell r="W267" t="str">
            <v>ﾌｫｰﾏｯﾄ</v>
          </cell>
          <cell r="X267" t="str">
            <v>通常</v>
          </cell>
          <cell r="Y267" t="str">
            <v>お客様各位</v>
          </cell>
          <cell r="AA267" t="str">
            <v/>
          </cell>
          <cell r="AB267" t="str">
            <v>丸大食品株式会社</v>
          </cell>
          <cell r="AC267" t="str">
            <v>別紙</v>
          </cell>
          <cell r="AD267" t="str">
            <v>○</v>
          </cell>
          <cell r="AE267" t="str">
            <v>FAX、又は郵送にて</v>
          </cell>
          <cell r="AF267" t="str">
            <v>○</v>
          </cell>
          <cell r="AG267" t="str">
            <v>後日、請求書をお送りします。</v>
          </cell>
          <cell r="AH267" t="str">
            <v>○</v>
          </cell>
          <cell r="AI267" t="str">
            <v>○</v>
          </cell>
          <cell r="AJ267" t="str">
            <v>○</v>
          </cell>
          <cell r="AK267" t="str">
            <v>○</v>
          </cell>
          <cell r="AL267" t="str">
            <v>○</v>
          </cell>
          <cell r="AM267" t="str">
            <v>○</v>
          </cell>
          <cell r="AO267">
            <v>40</v>
          </cell>
          <cell r="AP267">
            <v>20</v>
          </cell>
          <cell r="AQ267">
            <v>990</v>
          </cell>
          <cell r="AR267" t="str">
            <v>しない</v>
          </cell>
          <cell r="AS267">
            <v>6</v>
          </cell>
          <cell r="AT267">
            <v>11</v>
          </cell>
          <cell r="AU267" t="str">
            <v>祥風会</v>
          </cell>
          <cell r="AV267" t="str">
            <v/>
          </cell>
          <cell r="AW267" t="str">
            <v/>
          </cell>
          <cell r="AX267" t="str">
            <v/>
          </cell>
        </row>
        <row r="268">
          <cell r="A268" t="str">
            <v>5856-2</v>
          </cell>
          <cell r="B268" t="str">
            <v>10-5856-2</v>
          </cell>
          <cell r="C268" t="str">
            <v>7089-2</v>
          </cell>
          <cell r="D268">
            <v>10</v>
          </cell>
          <cell r="E268" t="str">
            <v>渡辺</v>
          </cell>
          <cell r="F268" t="str">
            <v>5856-2</v>
          </cell>
          <cell r="G268" t="str">
            <v>飛羽ノ園</v>
          </cell>
          <cell r="H268">
            <v>1</v>
          </cell>
          <cell r="I268" t="str">
            <v>○</v>
          </cell>
          <cell r="J268" t="str">
            <v>○</v>
          </cell>
          <cell r="K268" t="str">
            <v>*</v>
          </cell>
          <cell r="L268" t="str">
            <v>【変動】通常</v>
          </cell>
          <cell r="M268" t="str">
            <v>*</v>
          </cell>
          <cell r="N268" t="str">
            <v>企業名なし(990)</v>
          </cell>
          <cell r="O268" t="str">
            <v>変更しない</v>
          </cell>
          <cell r="P268" t="str">
            <v>変更しない</v>
          </cell>
          <cell r="Q268" t="str">
            <v>変更しない</v>
          </cell>
          <cell r="R268" t="str">
            <v>×</v>
          </cell>
          <cell r="S268" t="str">
            <v>ﾌｫｰﾏｯﾄ</v>
          </cell>
          <cell r="T268" t="str">
            <v>【変動】通常</v>
          </cell>
          <cell r="U268" t="str">
            <v>ﾌｫｰﾏｯﾄ</v>
          </cell>
          <cell r="V268" t="str">
            <v>【変動】通常</v>
          </cell>
          <cell r="W268" t="str">
            <v>ﾌｫｰﾏｯﾄ</v>
          </cell>
          <cell r="X268" t="str">
            <v>通常</v>
          </cell>
          <cell r="Y268" t="str">
            <v>お客様各位</v>
          </cell>
          <cell r="AA268" t="str">
            <v/>
          </cell>
          <cell r="AB268" t="str">
            <v>丸大食品株式会社</v>
          </cell>
          <cell r="AC268" t="str">
            <v>裏面</v>
          </cell>
          <cell r="AD268" t="str">
            <v>○</v>
          </cell>
          <cell r="AE268" t="str">
            <v>FAX、又は郵送にて</v>
          </cell>
          <cell r="AF268" t="str">
            <v>○</v>
          </cell>
          <cell r="AG268" t="str">
            <v>後日、請求書をお送りします。</v>
          </cell>
          <cell r="AH268" t="str">
            <v>○</v>
          </cell>
          <cell r="AI268" t="str">
            <v>○</v>
          </cell>
          <cell r="AJ268" t="str">
            <v>○</v>
          </cell>
          <cell r="AK268" t="str">
            <v>○</v>
          </cell>
          <cell r="AL268" t="str">
            <v>○</v>
          </cell>
          <cell r="AM268" t="str">
            <v>○</v>
          </cell>
          <cell r="AO268">
            <v>40</v>
          </cell>
          <cell r="AP268">
            <v>20</v>
          </cell>
          <cell r="AQ268">
            <v>990</v>
          </cell>
          <cell r="AR268" t="str">
            <v>しない</v>
          </cell>
          <cell r="AS268">
            <v>6</v>
          </cell>
          <cell r="AT268">
            <v>11</v>
          </cell>
          <cell r="AU268" t="str">
            <v>岡野設備工業</v>
          </cell>
          <cell r="AV268" t="str">
            <v/>
          </cell>
          <cell r="AW268" t="str">
            <v/>
          </cell>
          <cell r="AX268" t="str">
            <v/>
          </cell>
        </row>
        <row r="269">
          <cell r="A269" t="str">
            <v>5857</v>
          </cell>
          <cell r="B269" t="str">
            <v>10-5857-0</v>
          </cell>
          <cell r="C269" t="str">
            <v>7090-0</v>
          </cell>
          <cell r="D269">
            <v>10</v>
          </cell>
          <cell r="E269" t="str">
            <v>渡辺</v>
          </cell>
          <cell r="F269" t="str">
            <v>5857-0</v>
          </cell>
          <cell r="G269" t="str">
            <v>公益社団法人茨城県薬剤師会</v>
          </cell>
          <cell r="H269">
            <v>10</v>
          </cell>
          <cell r="I269" t="str">
            <v>○</v>
          </cell>
          <cell r="J269" t="str">
            <v>○</v>
          </cell>
          <cell r="K269" t="str">
            <v>ﾌｫｰﾏｯﾄ</v>
          </cell>
          <cell r="L269" t="str">
            <v>基本版のみ★</v>
          </cell>
          <cell r="M269" t="str">
            <v>ﾌｫｰﾏｯﾄ</v>
          </cell>
          <cell r="N269" t="str">
            <v>企業名なし(990)</v>
          </cell>
          <cell r="O269" t="str">
            <v>変更しない</v>
          </cell>
          <cell r="P269" t="str">
            <v>変更しない</v>
          </cell>
          <cell r="Q269" t="str">
            <v>変更しない</v>
          </cell>
          <cell r="R269" t="str">
            <v>○</v>
          </cell>
          <cell r="S269" t="str">
            <v>ﾌｫｰﾏｯﾄ</v>
          </cell>
          <cell r="T269" t="str">
            <v>基本版のみ★</v>
          </cell>
          <cell r="U269" t="str">
            <v>ﾌｫｰﾏｯﾄ</v>
          </cell>
          <cell r="V269" t="str">
            <v>基本版のみ★</v>
          </cell>
          <cell r="W269" t="str">
            <v>ﾌｫｰﾏｯﾄ</v>
          </cell>
          <cell r="X269" t="str">
            <v>通常</v>
          </cell>
          <cell r="Y269" t="str">
            <v>お客様各位</v>
          </cell>
          <cell r="AA269" t="str">
            <v/>
          </cell>
          <cell r="AB269" t="str">
            <v>丸大食品株式会社</v>
          </cell>
          <cell r="AC269" t="str">
            <v>裏面</v>
          </cell>
          <cell r="AD269" t="str">
            <v>○</v>
          </cell>
          <cell r="AE269" t="str">
            <v>FAX、又は郵送にて</v>
          </cell>
          <cell r="AF269" t="str">
            <v>○</v>
          </cell>
          <cell r="AG269" t="str">
            <v>○</v>
          </cell>
          <cell r="AH269" t="str">
            <v>○</v>
          </cell>
          <cell r="AI269" t="str">
            <v>○</v>
          </cell>
          <cell r="AJ269" t="str">
            <v>○</v>
          </cell>
          <cell r="AK269" t="str">
            <v/>
          </cell>
          <cell r="AL269" t="str">
            <v>○</v>
          </cell>
          <cell r="AM269" t="str">
            <v>○</v>
          </cell>
          <cell r="AO269">
            <v>30</v>
          </cell>
          <cell r="AP269">
            <v>20</v>
          </cell>
          <cell r="AQ269">
            <v>990</v>
          </cell>
          <cell r="AR269" t="str">
            <v>しない</v>
          </cell>
          <cell r="AS269">
            <v>6</v>
          </cell>
          <cell r="AT269">
            <v>10</v>
          </cell>
          <cell r="AU269" t="str">
            <v>公益社団法人　　　　　　　　　　　　茨城県薬剤師会</v>
          </cell>
          <cell r="AV269" t="str">
            <v/>
          </cell>
          <cell r="AW269" t="str">
            <v>会員番号</v>
          </cell>
        </row>
        <row r="270">
          <cell r="A270" t="str">
            <v>5860</v>
          </cell>
          <cell r="B270" t="str">
            <v>10-5860-0</v>
          </cell>
          <cell r="C270" t="str">
            <v>7093-0</v>
          </cell>
          <cell r="D270">
            <v>10</v>
          </cell>
          <cell r="E270" t="str">
            <v>渡辺</v>
          </cell>
          <cell r="F270" t="str">
            <v>5860-0</v>
          </cell>
          <cell r="G270" t="str">
            <v>㈱小森ＣＰＴつくば</v>
          </cell>
          <cell r="H270">
            <v>10</v>
          </cell>
          <cell r="I270" t="str">
            <v>○</v>
          </cell>
          <cell r="J270" t="str">
            <v>○</v>
          </cell>
          <cell r="K270" t="str">
            <v>ﾌｫｰﾏｯﾄ</v>
          </cell>
          <cell r="L270" t="str">
            <v>【変動】通常</v>
          </cell>
          <cell r="M270" t="str">
            <v>ﾌｫｰﾏｯﾄ</v>
          </cell>
          <cell r="N270" t="str">
            <v>企業名なし(990)</v>
          </cell>
          <cell r="O270" t="str">
            <v>変更する</v>
          </cell>
          <cell r="P270" t="str">
            <v>変更する</v>
          </cell>
          <cell r="Q270" t="str">
            <v>変更しない</v>
          </cell>
          <cell r="R270" t="str">
            <v>○</v>
          </cell>
          <cell r="S270" t="str">
            <v>ﾌｫｰﾏｯﾄ</v>
          </cell>
          <cell r="T270" t="str">
            <v>【変動】通常FAXなし</v>
          </cell>
          <cell r="U270" t="str">
            <v>ﾌｫｰﾏｯﾄ</v>
          </cell>
          <cell r="V270" t="str">
            <v>【変動】通常FAXなし</v>
          </cell>
          <cell r="W270" t="str">
            <v>ﾌｫｰﾏｯﾄ</v>
          </cell>
          <cell r="X270" t="str">
            <v>FAXなし</v>
          </cell>
          <cell r="Y270" t="str">
            <v>お客様各位</v>
          </cell>
          <cell r="AA270" t="str">
            <v/>
          </cell>
          <cell r="AB270" t="str">
            <v>丸大食品株式会社</v>
          </cell>
          <cell r="AC270" t="str">
            <v>別紙</v>
          </cell>
          <cell r="AD270" t="str">
            <v>組合</v>
          </cell>
          <cell r="AE270" t="str">
            <v/>
          </cell>
          <cell r="AF270" t="str">
            <v/>
          </cell>
          <cell r="AG270" t="str">
            <v>組合までお支払いお願いします。</v>
          </cell>
          <cell r="AH270" t="str">
            <v>○</v>
          </cell>
          <cell r="AI270" t="str">
            <v>○</v>
          </cell>
          <cell r="AJ270" t="str">
            <v>○</v>
          </cell>
          <cell r="AK270" t="str">
            <v/>
          </cell>
          <cell r="AL270" t="str">
            <v/>
          </cell>
          <cell r="AM270" t="str">
            <v/>
          </cell>
          <cell r="AO270">
            <v>33.332999999999998</v>
          </cell>
          <cell r="AP270">
            <v>20</v>
          </cell>
          <cell r="AQ270">
            <v>990</v>
          </cell>
          <cell r="AR270" t="str">
            <v>しない</v>
          </cell>
          <cell r="AS270">
            <v>6</v>
          </cell>
          <cell r="AT270">
            <v>11</v>
          </cell>
          <cell r="AU270" t="str">
            <v>(株)小森コーポレーション</v>
          </cell>
          <cell r="AV270" t="str">
            <v/>
          </cell>
          <cell r="AW270" t="str">
            <v/>
          </cell>
          <cell r="AX270" t="str">
            <v/>
          </cell>
        </row>
        <row r="271">
          <cell r="A271" t="str">
            <v>5871</v>
          </cell>
          <cell r="B271" t="str">
            <v>10-5871-0</v>
          </cell>
          <cell r="C271" t="str">
            <v>7104-0</v>
          </cell>
          <cell r="D271">
            <v>10</v>
          </cell>
          <cell r="E271" t="str">
            <v>渡辺</v>
          </cell>
          <cell r="F271" t="str">
            <v>5871-0</v>
          </cell>
          <cell r="G271" t="str">
            <v>茨城県社会福祉協議会</v>
          </cell>
          <cell r="H271">
            <v>21</v>
          </cell>
          <cell r="I271" t="str">
            <v>○</v>
          </cell>
          <cell r="J271" t="str">
            <v>○</v>
          </cell>
          <cell r="K271" t="str">
            <v>ﾌｫｰﾏｯﾄ</v>
          </cell>
          <cell r="L271" t="str">
            <v>企業名なし(990)</v>
          </cell>
          <cell r="M271" t="str">
            <v>ﾌｫｰﾏｯﾄ</v>
          </cell>
          <cell r="N271" t="str">
            <v>企業名なし(990)</v>
          </cell>
          <cell r="O271" t="str">
            <v>変更しない</v>
          </cell>
          <cell r="P271" t="str">
            <v>変更しない</v>
          </cell>
          <cell r="Q271" t="str">
            <v>変更しない</v>
          </cell>
          <cell r="R271" t="str">
            <v>○</v>
          </cell>
          <cell r="S271" t="str">
            <v>ﾌｫｰﾏｯﾄ</v>
          </cell>
          <cell r="T271" t="str">
            <v>通常★</v>
          </cell>
          <cell r="U271" t="str">
            <v>ﾌｫｰﾏｯﾄ</v>
          </cell>
          <cell r="V271" t="str">
            <v>通常★</v>
          </cell>
          <cell r="W271" t="str">
            <v>ﾌｫｰﾏｯﾄ</v>
          </cell>
          <cell r="X271" t="str">
            <v>通常</v>
          </cell>
          <cell r="Y271" t="str">
            <v>お客様各位</v>
          </cell>
          <cell r="AA271" t="str">
            <v>福利厚生センター</v>
          </cell>
          <cell r="AB271" t="str">
            <v>（ソウエルクラブ）茨城</v>
          </cell>
          <cell r="AC271" t="str">
            <v>裏面</v>
          </cell>
          <cell r="AD271" t="str">
            <v>○</v>
          </cell>
          <cell r="AE271" t="str">
            <v>FAX、又は郵送にて</v>
          </cell>
          <cell r="AF271" t="str">
            <v>○</v>
          </cell>
          <cell r="AG271" t="str">
            <v>○</v>
          </cell>
          <cell r="AH271" t="str">
            <v>○</v>
          </cell>
          <cell r="AI271" t="str">
            <v>○</v>
          </cell>
          <cell r="AJ271" t="str">
            <v>○</v>
          </cell>
          <cell r="AK271" t="str">
            <v/>
          </cell>
          <cell r="AL271" t="str">
            <v/>
          </cell>
          <cell r="AM271" t="str">
            <v/>
          </cell>
          <cell r="AO271">
            <v>30</v>
          </cell>
          <cell r="AP271">
            <v>20</v>
          </cell>
          <cell r="AQ271">
            <v>990</v>
          </cell>
          <cell r="AR271" t="str">
            <v>しない</v>
          </cell>
          <cell r="AS271">
            <v>6</v>
          </cell>
          <cell r="AT271">
            <v>10</v>
          </cell>
          <cell r="AU271" t="str">
            <v>福利厚生センター  （ソウエルクラブ）茨城</v>
          </cell>
          <cell r="AV271" t="str">
            <v/>
          </cell>
          <cell r="AW271" t="str">
            <v/>
          </cell>
          <cell r="AX271" t="str">
            <v/>
          </cell>
        </row>
        <row r="272">
          <cell r="A272" t="str">
            <v>5874</v>
          </cell>
          <cell r="B272" t="str">
            <v>10-5874-0</v>
          </cell>
          <cell r="C272" t="str">
            <v>7107-0</v>
          </cell>
          <cell r="D272">
            <v>10</v>
          </cell>
          <cell r="E272" t="str">
            <v>渡辺</v>
          </cell>
          <cell r="F272" t="str">
            <v>5874-0</v>
          </cell>
          <cell r="G272" t="str">
            <v>茨城県北部地区年金受給者協会</v>
          </cell>
          <cell r="H272">
            <v>8</v>
          </cell>
          <cell r="I272" t="str">
            <v>○</v>
          </cell>
          <cell r="J272" t="str">
            <v>○</v>
          </cell>
          <cell r="K272" t="str">
            <v>ﾌｫｰﾏｯﾄ</v>
          </cell>
          <cell r="L272" t="str">
            <v>企業名なし(990)</v>
          </cell>
          <cell r="M272" t="str">
            <v>ﾌｫｰﾏｯﾄ</v>
          </cell>
          <cell r="N272" t="str">
            <v>企業名なし(990)</v>
          </cell>
          <cell r="O272" t="str">
            <v>変更しない</v>
          </cell>
          <cell r="P272" t="str">
            <v>変更しない</v>
          </cell>
          <cell r="Q272" t="str">
            <v>変更しない</v>
          </cell>
          <cell r="R272" t="str">
            <v>×</v>
          </cell>
          <cell r="S272" t="str">
            <v>ﾌｫｰﾏｯﾄ</v>
          </cell>
          <cell r="T272" t="str">
            <v>通常★</v>
          </cell>
          <cell r="U272" t="str">
            <v>ﾌｫｰﾏｯﾄ</v>
          </cell>
          <cell r="V272" t="str">
            <v>通常★</v>
          </cell>
          <cell r="W272" t="str">
            <v>ﾌｫｰﾏｯﾄ</v>
          </cell>
          <cell r="X272" t="str">
            <v>通常</v>
          </cell>
          <cell r="Y272" t="str">
            <v>お客様各位</v>
          </cell>
          <cell r="AA272" t="str">
            <v/>
          </cell>
          <cell r="AB272" t="str">
            <v>丸大食品株式会社</v>
          </cell>
          <cell r="AC272" t="str">
            <v>裏面</v>
          </cell>
          <cell r="AD272" t="str">
            <v>○</v>
          </cell>
          <cell r="AE272" t="str">
            <v>FAX、又は郵送にて</v>
          </cell>
          <cell r="AF272" t="str">
            <v>○</v>
          </cell>
          <cell r="AG272" t="str">
            <v>○</v>
          </cell>
          <cell r="AH272" t="str">
            <v>○</v>
          </cell>
          <cell r="AI272" t="str">
            <v>○</v>
          </cell>
          <cell r="AJ272" t="str">
            <v>○</v>
          </cell>
          <cell r="AK272" t="str">
            <v/>
          </cell>
          <cell r="AL272" t="str">
            <v/>
          </cell>
          <cell r="AM272" t="str">
            <v/>
          </cell>
          <cell r="AO272">
            <v>30</v>
          </cell>
          <cell r="AP272">
            <v>20</v>
          </cell>
          <cell r="AQ272">
            <v>990</v>
          </cell>
          <cell r="AR272" t="str">
            <v>しない</v>
          </cell>
          <cell r="AS272">
            <v>6</v>
          </cell>
          <cell r="AT272">
            <v>10</v>
          </cell>
          <cell r="AU272" t="str">
            <v>茨城県北部地区年金　　受給者協会</v>
          </cell>
          <cell r="AV272" t="str">
            <v/>
          </cell>
          <cell r="AW272" t="str">
            <v/>
          </cell>
          <cell r="AX272" t="str">
            <v/>
          </cell>
        </row>
        <row r="273">
          <cell r="A273" t="str">
            <v>5876</v>
          </cell>
          <cell r="B273" t="str">
            <v>10-5876-0</v>
          </cell>
          <cell r="C273" t="str">
            <v>7109-0</v>
          </cell>
          <cell r="D273">
            <v>10</v>
          </cell>
          <cell r="E273" t="str">
            <v>渡辺</v>
          </cell>
          <cell r="F273" t="str">
            <v>5876-0</v>
          </cell>
          <cell r="G273" t="str">
            <v>茨城県看護連盟</v>
          </cell>
          <cell r="H273">
            <v>57</v>
          </cell>
          <cell r="I273" t="str">
            <v>○</v>
          </cell>
          <cell r="J273" t="str">
            <v>○</v>
          </cell>
          <cell r="K273" t="str">
            <v>ﾌｫｰﾏｯﾄ</v>
          </cell>
          <cell r="L273" t="str">
            <v>【変動】1円切捨</v>
          </cell>
          <cell r="M273" t="str">
            <v>ﾌｫｰﾏｯﾄ</v>
          </cell>
          <cell r="N273" t="str">
            <v>企業名なし(990)</v>
          </cell>
          <cell r="O273" t="str">
            <v>変更しない</v>
          </cell>
          <cell r="P273" t="str">
            <v>変更しない</v>
          </cell>
          <cell r="Q273" t="str">
            <v>変更しない</v>
          </cell>
          <cell r="R273" t="str">
            <v>○</v>
          </cell>
          <cell r="S273" t="str">
            <v>ﾌｫｰﾏｯﾄ</v>
          </cell>
          <cell r="T273" t="str">
            <v>【変動】1円切捨</v>
          </cell>
          <cell r="U273" t="str">
            <v>ﾌｫｰﾏｯﾄ</v>
          </cell>
          <cell r="V273" t="str">
            <v>【変動】1円切捨</v>
          </cell>
          <cell r="W273" t="str">
            <v>ﾌｫｰﾏｯﾄ</v>
          </cell>
          <cell r="X273" t="str">
            <v>通常</v>
          </cell>
          <cell r="Y273" t="str">
            <v>お客様各位</v>
          </cell>
          <cell r="AA273" t="str">
            <v>茨城県看護連盟</v>
          </cell>
          <cell r="AB273" t="str">
            <v>丸大食品株式会社</v>
          </cell>
          <cell r="AC273" t="str">
            <v>裏面</v>
          </cell>
          <cell r="AD273" t="str">
            <v>○</v>
          </cell>
          <cell r="AE273" t="str">
            <v>FAX、又は郵送にて</v>
          </cell>
          <cell r="AF273" t="str">
            <v>○</v>
          </cell>
          <cell r="AG273" t="str">
            <v>○</v>
          </cell>
          <cell r="AH273" t="str">
            <v>○</v>
          </cell>
          <cell r="AI273" t="str">
            <v>○</v>
          </cell>
          <cell r="AJ273" t="str">
            <v>○</v>
          </cell>
          <cell r="AK273" t="str">
            <v/>
          </cell>
          <cell r="AL273" t="str">
            <v>○</v>
          </cell>
          <cell r="AM273" t="str">
            <v>○</v>
          </cell>
          <cell r="AO273">
            <v>33.332999999999998</v>
          </cell>
          <cell r="AP273">
            <v>20</v>
          </cell>
          <cell r="AQ273">
            <v>990</v>
          </cell>
          <cell r="AR273" t="str">
            <v>しない</v>
          </cell>
          <cell r="AS273">
            <v>6</v>
          </cell>
          <cell r="AT273">
            <v>11</v>
          </cell>
          <cell r="AU273" t="str">
            <v>茨城県看護連盟</v>
          </cell>
          <cell r="AV273" t="str">
            <v/>
          </cell>
          <cell r="AW273" t="str">
            <v/>
          </cell>
          <cell r="AX273" t="str">
            <v/>
          </cell>
        </row>
        <row r="274">
          <cell r="A274" t="str">
            <v>5879</v>
          </cell>
          <cell r="B274" t="str">
            <v>10-5879-0</v>
          </cell>
          <cell r="C274" t="str">
            <v>7112-0</v>
          </cell>
          <cell r="D274">
            <v>10</v>
          </cell>
          <cell r="E274" t="str">
            <v>渡辺</v>
          </cell>
          <cell r="F274" t="str">
            <v>5879-0</v>
          </cell>
          <cell r="G274" t="str">
            <v>茨城県板金組合</v>
          </cell>
          <cell r="H274">
            <v>5</v>
          </cell>
          <cell r="I274" t="str">
            <v>○</v>
          </cell>
          <cell r="J274" t="str">
            <v>○</v>
          </cell>
          <cell r="K274" t="str">
            <v>ﾌｫｰﾏｯﾄ</v>
          </cell>
          <cell r="L274" t="str">
            <v>企業名なし(990)</v>
          </cell>
          <cell r="M274" t="str">
            <v>ﾌｫｰﾏｯﾄ</v>
          </cell>
          <cell r="N274" t="str">
            <v>企業名なし(990)</v>
          </cell>
          <cell r="O274" t="str">
            <v>変更しない</v>
          </cell>
          <cell r="P274" t="str">
            <v>変更しない</v>
          </cell>
          <cell r="Q274" t="str">
            <v>変更しない</v>
          </cell>
          <cell r="R274" t="str">
            <v>○</v>
          </cell>
          <cell r="S274" t="str">
            <v>ﾌｫｰﾏｯﾄ</v>
          </cell>
          <cell r="T274" t="str">
            <v>通常★</v>
          </cell>
          <cell r="U274" t="str">
            <v>ﾌｫｰﾏｯﾄ</v>
          </cell>
          <cell r="V274" t="str">
            <v>通常★</v>
          </cell>
          <cell r="W274" t="str">
            <v>ﾌｫｰﾏｯﾄ</v>
          </cell>
          <cell r="X274" t="str">
            <v>通常</v>
          </cell>
          <cell r="Y274" t="str">
            <v>お客様各位</v>
          </cell>
          <cell r="AA274" t="str">
            <v>茨城県板金工業組合</v>
          </cell>
          <cell r="AB274" t="str">
            <v>丸大食品株式会社</v>
          </cell>
          <cell r="AC274" t="str">
            <v>裏面</v>
          </cell>
          <cell r="AD274" t="str">
            <v>○</v>
          </cell>
          <cell r="AE274" t="str">
            <v>FAX、又は郵送にて</v>
          </cell>
          <cell r="AF274" t="str">
            <v>○</v>
          </cell>
          <cell r="AG274" t="str">
            <v>○</v>
          </cell>
          <cell r="AH274" t="str">
            <v>○</v>
          </cell>
          <cell r="AI274" t="str">
            <v>○</v>
          </cell>
          <cell r="AJ274" t="str">
            <v>○</v>
          </cell>
          <cell r="AK274" t="str">
            <v>○</v>
          </cell>
          <cell r="AL274" t="str">
            <v>○</v>
          </cell>
          <cell r="AM274" t="str">
            <v>○</v>
          </cell>
          <cell r="AO274">
            <v>30</v>
          </cell>
          <cell r="AP274">
            <v>20</v>
          </cell>
          <cell r="AQ274">
            <v>990</v>
          </cell>
          <cell r="AR274" t="str">
            <v>しない</v>
          </cell>
          <cell r="AS274">
            <v>6</v>
          </cell>
          <cell r="AT274">
            <v>11</v>
          </cell>
          <cell r="AU274" t="str">
            <v>茨城県板金工業組合</v>
          </cell>
          <cell r="AV274" t="str">
            <v/>
          </cell>
          <cell r="AW274" t="str">
            <v/>
          </cell>
          <cell r="AX274" t="str">
            <v/>
          </cell>
        </row>
        <row r="275">
          <cell r="A275" t="str">
            <v>5885</v>
          </cell>
          <cell r="B275" t="str">
            <v>10-5885-0</v>
          </cell>
          <cell r="C275" t="str">
            <v>7118-0</v>
          </cell>
          <cell r="D275">
            <v>10</v>
          </cell>
          <cell r="E275" t="str">
            <v>渡辺</v>
          </cell>
          <cell r="F275" t="str">
            <v>5885-0</v>
          </cell>
          <cell r="G275" t="str">
            <v>日立市建設組合</v>
          </cell>
          <cell r="H275">
            <v>17</v>
          </cell>
          <cell r="I275" t="str">
            <v>○</v>
          </cell>
          <cell r="J275" t="str">
            <v>○</v>
          </cell>
          <cell r="K275" t="str">
            <v>一般用(FAXあり)</v>
          </cell>
          <cell r="L275" t="str">
            <v>通常★</v>
          </cell>
          <cell r="M275" t="str">
            <v>一般用(FAXあり)</v>
          </cell>
          <cell r="N275" t="str">
            <v>通常★</v>
          </cell>
          <cell r="O275" t="str">
            <v>変更する</v>
          </cell>
          <cell r="P275" t="str">
            <v>変更しない</v>
          </cell>
          <cell r="Q275" t="str">
            <v>変更しない</v>
          </cell>
          <cell r="R275" t="str">
            <v>○</v>
          </cell>
          <cell r="S275" t="str">
            <v>ﾌｫｰﾏｯﾄ</v>
          </cell>
          <cell r="T275" t="str">
            <v>通常★</v>
          </cell>
          <cell r="U275" t="str">
            <v>ﾌｫｰﾏｯﾄ</v>
          </cell>
          <cell r="V275" t="str">
            <v>通常★</v>
          </cell>
          <cell r="W275" t="str">
            <v>ﾌｫｰﾏｯﾄ</v>
          </cell>
          <cell r="X275" t="str">
            <v>FAX変更</v>
          </cell>
          <cell r="Y275" t="str">
            <v>お客様各位</v>
          </cell>
          <cell r="AA275" t="str">
            <v>日立市建設組合</v>
          </cell>
          <cell r="AB275" t="str">
            <v>丸大食品株式会社</v>
          </cell>
          <cell r="AC275" t="str">
            <v>裏面</v>
          </cell>
          <cell r="AD275" t="str">
            <v>日立市建設組合</v>
          </cell>
          <cell r="AE275" t="str">
            <v>直接又はFAXにて</v>
          </cell>
          <cell r="AF275" t="str">
            <v>0294-21-0712</v>
          </cell>
          <cell r="AG275" t="str">
            <v>商品発送後、別送で丸大食品㈱より請求書をお届けします。</v>
          </cell>
          <cell r="AH275" t="str">
            <v>○</v>
          </cell>
          <cell r="AI275" t="str">
            <v>○</v>
          </cell>
          <cell r="AJ275" t="str">
            <v>○</v>
          </cell>
          <cell r="AK275" t="str">
            <v>○</v>
          </cell>
          <cell r="AL275" t="str">
            <v>○</v>
          </cell>
          <cell r="AM275" t="str">
            <v>○</v>
          </cell>
          <cell r="AO275">
            <v>30</v>
          </cell>
          <cell r="AP275">
            <v>20</v>
          </cell>
          <cell r="AQ275">
            <v>990</v>
          </cell>
          <cell r="AR275" t="str">
            <v>しない</v>
          </cell>
          <cell r="AS275">
            <v>6</v>
          </cell>
          <cell r="AT275">
            <v>11</v>
          </cell>
          <cell r="AU275" t="str">
            <v>日立市建設組合</v>
          </cell>
          <cell r="AV275" t="str">
            <v/>
          </cell>
          <cell r="AW275" t="str">
            <v/>
          </cell>
          <cell r="AX275" t="str">
            <v/>
          </cell>
        </row>
        <row r="276">
          <cell r="A276" t="str">
            <v>5886</v>
          </cell>
          <cell r="B276" t="str">
            <v>10-5886-0</v>
          </cell>
          <cell r="C276" t="str">
            <v>7119-0</v>
          </cell>
          <cell r="D276">
            <v>10</v>
          </cell>
          <cell r="E276" t="str">
            <v>渡辺</v>
          </cell>
          <cell r="F276" t="str">
            <v>5886-0</v>
          </cell>
          <cell r="G276" t="str">
            <v>茨城県管工事業協同組合連合会</v>
          </cell>
          <cell r="H276">
            <v>5</v>
          </cell>
          <cell r="I276" t="str">
            <v>○</v>
          </cell>
          <cell r="J276" t="str">
            <v>○</v>
          </cell>
          <cell r="K276" t="str">
            <v>ﾌｫｰﾏｯﾄ</v>
          </cell>
          <cell r="L276" t="str">
            <v>企業名なし(990)</v>
          </cell>
          <cell r="M276" t="str">
            <v>ﾌｫｰﾏｯﾄ</v>
          </cell>
          <cell r="N276" t="str">
            <v>企業名なし(990)</v>
          </cell>
          <cell r="O276" t="str">
            <v>変更しない</v>
          </cell>
          <cell r="P276" t="str">
            <v>変更しない</v>
          </cell>
          <cell r="Q276" t="str">
            <v>変更しない</v>
          </cell>
          <cell r="R276" t="str">
            <v>○</v>
          </cell>
          <cell r="S276" t="str">
            <v>ﾌｫｰﾏｯﾄ</v>
          </cell>
          <cell r="T276" t="str">
            <v>通常★</v>
          </cell>
          <cell r="U276" t="str">
            <v>ﾌｫｰﾏｯﾄ</v>
          </cell>
          <cell r="V276" t="str">
            <v>通常★</v>
          </cell>
          <cell r="W276" t="str">
            <v>ﾌｫｰﾏｯﾄ</v>
          </cell>
          <cell r="X276" t="str">
            <v>通常</v>
          </cell>
          <cell r="Y276" t="str">
            <v>お客様各位</v>
          </cell>
          <cell r="AA276" t="str">
            <v>茨城県管工事業協同組合連合会</v>
          </cell>
          <cell r="AB276" t="str">
            <v>丸大食品株式会社</v>
          </cell>
          <cell r="AC276" t="str">
            <v>裏面</v>
          </cell>
          <cell r="AD276" t="str">
            <v>○</v>
          </cell>
          <cell r="AE276" t="str">
            <v>FAX、又は郵送にて</v>
          </cell>
          <cell r="AF276" t="str">
            <v>○</v>
          </cell>
          <cell r="AG276" t="str">
            <v>○</v>
          </cell>
          <cell r="AH276" t="str">
            <v>○</v>
          </cell>
          <cell r="AI276" t="str">
            <v>○</v>
          </cell>
          <cell r="AJ276" t="str">
            <v>○</v>
          </cell>
          <cell r="AK276" t="str">
            <v/>
          </cell>
          <cell r="AL276" t="str">
            <v>○</v>
          </cell>
          <cell r="AM276" t="str">
            <v>○</v>
          </cell>
          <cell r="AO276">
            <v>30</v>
          </cell>
          <cell r="AP276">
            <v>20</v>
          </cell>
          <cell r="AQ276">
            <v>990</v>
          </cell>
          <cell r="AR276" t="str">
            <v>しない</v>
          </cell>
          <cell r="AS276">
            <v>5</v>
          </cell>
          <cell r="AT276">
            <v>10</v>
          </cell>
          <cell r="AU276" t="str">
            <v>茨城県管工事業協同組合連合会</v>
          </cell>
          <cell r="AW276" t="str">
            <v>支部名</v>
          </cell>
          <cell r="AX276" t="str">
            <v>貴社名</v>
          </cell>
        </row>
        <row r="277">
          <cell r="A277" t="str">
            <v>5888</v>
          </cell>
          <cell r="B277" t="str">
            <v>10-5888-0</v>
          </cell>
          <cell r="C277" t="str">
            <v>7121-0</v>
          </cell>
          <cell r="D277">
            <v>10</v>
          </cell>
          <cell r="E277" t="str">
            <v>渡辺</v>
          </cell>
          <cell r="F277" t="str">
            <v>5888-0</v>
          </cell>
          <cell r="G277" t="str">
            <v>ブリヂストンビジネスS㈱福岡</v>
          </cell>
          <cell r="H277">
            <v>6</v>
          </cell>
          <cell r="I277" t="str">
            <v>○</v>
          </cell>
          <cell r="J277" t="str">
            <v>○</v>
          </cell>
          <cell r="K277" t="str">
            <v>ﾌｫｰﾏｯﾄ</v>
          </cell>
          <cell r="L277" t="str">
            <v>問合2段★</v>
          </cell>
          <cell r="M277" t="str">
            <v>ﾌｫｰﾏｯﾄ</v>
          </cell>
          <cell r="N277" t="str">
            <v>企業名なし(990)</v>
          </cell>
          <cell r="O277" t="str">
            <v>変更しない</v>
          </cell>
          <cell r="P277" t="str">
            <v>変更しない</v>
          </cell>
          <cell r="Q277" t="str">
            <v>変更しない</v>
          </cell>
          <cell r="R277" t="str">
            <v>◎</v>
          </cell>
          <cell r="S277" t="str">
            <v>ﾌｫｰﾏｯﾄ</v>
          </cell>
          <cell r="T277" t="str">
            <v>問合2段★</v>
          </cell>
          <cell r="U277" t="str">
            <v>ﾌｫｰﾏｯﾄ</v>
          </cell>
          <cell r="V277" t="str">
            <v>問合2段★</v>
          </cell>
          <cell r="W277" t="str">
            <v>ﾌｫｰﾏｯﾄ</v>
          </cell>
          <cell r="X277" t="str">
            <v>通常</v>
          </cell>
          <cell r="Y277" t="str">
            <v>お客様各位</v>
          </cell>
          <cell r="AA277" t="str">
            <v>ブリヂストンビジネスサービス株式会社</v>
          </cell>
          <cell r="AB277" t="str">
            <v>丸大食品株式会社</v>
          </cell>
          <cell r="AC277" t="str">
            <v>裏面</v>
          </cell>
          <cell r="AD277" t="str">
            <v>○</v>
          </cell>
          <cell r="AE277" t="str">
            <v>FAXにて</v>
          </cell>
          <cell r="AF277" t="str">
            <v>○</v>
          </cell>
          <cell r="AG277" t="str">
            <v>○</v>
          </cell>
          <cell r="AH277" t="str">
            <v>○</v>
          </cell>
          <cell r="AI277" t="str">
            <v>○</v>
          </cell>
          <cell r="AJ277" t="str">
            <v>ブリヂストンビジネスサービス（株）</v>
          </cell>
          <cell r="AK277" t="str">
            <v>物品販売グループ</v>
          </cell>
          <cell r="AL277" t="str">
            <v>〒830-0022　福岡県久留米市城南町1-1</v>
          </cell>
          <cell r="AM277" t="str">
            <v>0942-33-2488</v>
          </cell>
          <cell r="AO277">
            <v>30</v>
          </cell>
          <cell r="AP277">
            <v>20</v>
          </cell>
          <cell r="AQ277">
            <v>990</v>
          </cell>
          <cell r="AR277" t="str">
            <v>しない</v>
          </cell>
          <cell r="AS277">
            <v>6</v>
          </cell>
          <cell r="AT277">
            <v>11</v>
          </cell>
          <cell r="AU277" t="str">
            <v>ブリヂストンビジネス サービス㈱</v>
          </cell>
          <cell r="AV277" t="str">
            <v/>
          </cell>
          <cell r="AW277" t="str">
            <v/>
          </cell>
          <cell r="AX277" t="str">
            <v/>
          </cell>
        </row>
        <row r="278">
          <cell r="A278" t="str">
            <v>5893</v>
          </cell>
          <cell r="B278" t="str">
            <v>10-5893-0</v>
          </cell>
          <cell r="C278" t="str">
            <v>7126-0</v>
          </cell>
          <cell r="D278">
            <v>10</v>
          </cell>
          <cell r="E278" t="str">
            <v>渡辺</v>
          </cell>
          <cell r="F278" t="str">
            <v>5893-0</v>
          </cell>
          <cell r="G278" t="str">
            <v>埼玉県自動車車体整備協同組合</v>
          </cell>
          <cell r="H278">
            <v>5</v>
          </cell>
          <cell r="I278" t="str">
            <v>○</v>
          </cell>
          <cell r="J278" t="str">
            <v>○</v>
          </cell>
          <cell r="K278" t="str">
            <v>ﾌｫｰﾏｯﾄ</v>
          </cell>
          <cell r="L278" t="str">
            <v>企業名なし(990)</v>
          </cell>
          <cell r="M278" t="str">
            <v>ﾌｫｰﾏｯﾄ</v>
          </cell>
          <cell r="N278" t="str">
            <v>企業名なし(990)</v>
          </cell>
          <cell r="O278" t="str">
            <v>変更しない</v>
          </cell>
          <cell r="P278" t="str">
            <v>変更しない</v>
          </cell>
          <cell r="Q278" t="str">
            <v>変更しない</v>
          </cell>
          <cell r="R278" t="str">
            <v>○</v>
          </cell>
          <cell r="S278" t="str">
            <v>ﾌｫｰﾏｯﾄ</v>
          </cell>
          <cell r="T278" t="str">
            <v>通常★</v>
          </cell>
          <cell r="U278" t="str">
            <v>ﾌｫｰﾏｯﾄ</v>
          </cell>
          <cell r="V278" t="str">
            <v>通常★</v>
          </cell>
          <cell r="W278" t="str">
            <v>ﾌｫｰﾏｯﾄ</v>
          </cell>
          <cell r="X278" t="str">
            <v>通常</v>
          </cell>
          <cell r="Y278" t="str">
            <v>お客様各位</v>
          </cell>
          <cell r="AA278" t="str">
            <v>埼玉県自動車車体整備協同組合</v>
          </cell>
          <cell r="AB278" t="str">
            <v>丸大食品株式会社</v>
          </cell>
          <cell r="AC278" t="str">
            <v>裏面</v>
          </cell>
          <cell r="AD278" t="str">
            <v>○</v>
          </cell>
          <cell r="AE278" t="str">
            <v>FAXにて</v>
          </cell>
          <cell r="AF278" t="str">
            <v>○</v>
          </cell>
          <cell r="AG278" t="str">
            <v>○</v>
          </cell>
          <cell r="AH278" t="str">
            <v>○</v>
          </cell>
          <cell r="AI278" t="str">
            <v>○</v>
          </cell>
          <cell r="AJ278" t="str">
            <v>○</v>
          </cell>
          <cell r="AK278" t="str">
            <v/>
          </cell>
          <cell r="AL278" t="str">
            <v/>
          </cell>
          <cell r="AM278" t="str">
            <v/>
          </cell>
          <cell r="AO278">
            <v>30</v>
          </cell>
          <cell r="AP278">
            <v>20</v>
          </cell>
          <cell r="AQ278">
            <v>990</v>
          </cell>
          <cell r="AR278" t="str">
            <v>しない</v>
          </cell>
          <cell r="AS278">
            <v>6</v>
          </cell>
          <cell r="AT278">
            <v>11</v>
          </cell>
          <cell r="AU278" t="str">
            <v>埼玉県自動車車体整備  協同組合</v>
          </cell>
          <cell r="AV278">
            <v>16</v>
          </cell>
          <cell r="AW278" t="str">
            <v/>
          </cell>
          <cell r="AX278" t="str">
            <v/>
          </cell>
        </row>
        <row r="279">
          <cell r="A279" t="str">
            <v>5896</v>
          </cell>
          <cell r="B279" t="str">
            <v>10-5896-0</v>
          </cell>
          <cell r="C279" t="str">
            <v>7129-0</v>
          </cell>
          <cell r="D279">
            <v>10</v>
          </cell>
          <cell r="E279" t="str">
            <v>渡辺</v>
          </cell>
          <cell r="F279" t="str">
            <v>5896-0</v>
          </cell>
          <cell r="G279" t="str">
            <v>茨城県電機商工組合</v>
          </cell>
          <cell r="H279">
            <v>12</v>
          </cell>
          <cell r="I279" t="str">
            <v>○</v>
          </cell>
          <cell r="J279" t="str">
            <v>○</v>
          </cell>
          <cell r="K279" t="str">
            <v>ﾌｫｰﾏｯﾄ</v>
          </cell>
          <cell r="L279" t="str">
            <v>企業名なし(990)</v>
          </cell>
          <cell r="M279" t="str">
            <v>ﾌｫｰﾏｯﾄ</v>
          </cell>
          <cell r="N279" t="str">
            <v>企業名なし(990)</v>
          </cell>
          <cell r="O279" t="str">
            <v>変更しない</v>
          </cell>
          <cell r="P279" t="str">
            <v>変更しない</v>
          </cell>
          <cell r="Q279" t="str">
            <v>変更しない</v>
          </cell>
          <cell r="R279" t="str">
            <v>○</v>
          </cell>
          <cell r="S279" t="str">
            <v>ﾌｫｰﾏｯﾄ</v>
          </cell>
          <cell r="T279" t="str">
            <v>通常★</v>
          </cell>
          <cell r="U279" t="str">
            <v>ﾌｫｰﾏｯﾄ</v>
          </cell>
          <cell r="V279" t="str">
            <v>通常★</v>
          </cell>
          <cell r="W279" t="str">
            <v>ﾌｫｰﾏｯﾄ</v>
          </cell>
          <cell r="X279" t="str">
            <v>通常</v>
          </cell>
          <cell r="Y279" t="str">
            <v>お客様各位</v>
          </cell>
          <cell r="AA279" t="str">
            <v>茨城県電機商工組合</v>
          </cell>
          <cell r="AB279" t="str">
            <v>丸大食品株式会社</v>
          </cell>
          <cell r="AC279" t="str">
            <v>裏面</v>
          </cell>
          <cell r="AD279" t="str">
            <v>○</v>
          </cell>
          <cell r="AE279" t="str">
            <v>FAX、又は郵送にて</v>
          </cell>
          <cell r="AF279" t="str">
            <v>○</v>
          </cell>
          <cell r="AG279" t="str">
            <v>○</v>
          </cell>
          <cell r="AH279" t="str">
            <v>○</v>
          </cell>
          <cell r="AI279" t="str">
            <v>○</v>
          </cell>
          <cell r="AJ279" t="str">
            <v>○</v>
          </cell>
          <cell r="AK279" t="str">
            <v>○</v>
          </cell>
          <cell r="AL279" t="str">
            <v>○</v>
          </cell>
          <cell r="AM279" t="str">
            <v>○</v>
          </cell>
          <cell r="AO279">
            <v>30</v>
          </cell>
          <cell r="AP279">
            <v>20</v>
          </cell>
          <cell r="AQ279">
            <v>990</v>
          </cell>
          <cell r="AR279" t="str">
            <v>しない</v>
          </cell>
          <cell r="AS279">
            <v>6</v>
          </cell>
          <cell r="AT279">
            <v>10</v>
          </cell>
          <cell r="AU279" t="str">
            <v>茨城県電機商工組合</v>
          </cell>
          <cell r="AV279" t="str">
            <v/>
          </cell>
          <cell r="AW279" t="str">
            <v/>
          </cell>
          <cell r="AX279" t="str">
            <v/>
          </cell>
        </row>
        <row r="280">
          <cell r="A280" t="str">
            <v>5897</v>
          </cell>
          <cell r="B280" t="str">
            <v>10-5897-0</v>
          </cell>
          <cell r="C280" t="str">
            <v>7130-0</v>
          </cell>
          <cell r="D280">
            <v>10</v>
          </cell>
          <cell r="E280" t="str">
            <v>渡辺</v>
          </cell>
          <cell r="F280" t="str">
            <v>5897-0</v>
          </cell>
          <cell r="G280" t="str">
            <v>茨城県自転車二輪自動車商協組</v>
          </cell>
          <cell r="H280">
            <v>6</v>
          </cell>
          <cell r="I280" t="str">
            <v>○</v>
          </cell>
          <cell r="J280" t="str">
            <v>○</v>
          </cell>
          <cell r="K280" t="str">
            <v>ﾌｫｰﾏｯﾄ</v>
          </cell>
          <cell r="L280" t="str">
            <v>企業名なし(990)</v>
          </cell>
          <cell r="M280" t="str">
            <v>ﾌｫｰﾏｯﾄ</v>
          </cell>
          <cell r="N280" t="str">
            <v>企業名なし(990)</v>
          </cell>
          <cell r="O280" t="str">
            <v>変更しない</v>
          </cell>
          <cell r="P280" t="str">
            <v>変更しない</v>
          </cell>
          <cell r="Q280" t="str">
            <v>変更しない</v>
          </cell>
          <cell r="R280" t="str">
            <v>○</v>
          </cell>
          <cell r="S280" t="str">
            <v>ﾌｫｰﾏｯﾄ</v>
          </cell>
          <cell r="T280" t="str">
            <v>通常★</v>
          </cell>
          <cell r="U280" t="str">
            <v>ﾌｫｰﾏｯﾄ</v>
          </cell>
          <cell r="V280" t="str">
            <v>通常★</v>
          </cell>
          <cell r="W280" t="str">
            <v>ﾌｫｰﾏｯﾄ</v>
          </cell>
          <cell r="X280" t="str">
            <v>通常</v>
          </cell>
          <cell r="Y280" t="str">
            <v>お客様各位</v>
          </cell>
          <cell r="AA280" t="str">
            <v>茨城県自転車二輪自動車商協同組合</v>
          </cell>
          <cell r="AB280" t="str">
            <v>丸大食品株式会社</v>
          </cell>
          <cell r="AC280" t="str">
            <v>裏面</v>
          </cell>
          <cell r="AD280" t="str">
            <v>○</v>
          </cell>
          <cell r="AE280" t="str">
            <v>FAX、又は郵送にて</v>
          </cell>
          <cell r="AF280" t="str">
            <v>○</v>
          </cell>
          <cell r="AG280" t="str">
            <v>○</v>
          </cell>
          <cell r="AH280" t="str">
            <v>○</v>
          </cell>
          <cell r="AI280" t="str">
            <v>○</v>
          </cell>
          <cell r="AJ280" t="str">
            <v>○</v>
          </cell>
          <cell r="AK280" t="str">
            <v/>
          </cell>
          <cell r="AL280" t="str">
            <v>○</v>
          </cell>
          <cell r="AM280" t="str">
            <v>○</v>
          </cell>
          <cell r="AO280">
            <v>30</v>
          </cell>
          <cell r="AP280">
            <v>20</v>
          </cell>
          <cell r="AQ280">
            <v>990</v>
          </cell>
          <cell r="AR280" t="str">
            <v>しない</v>
          </cell>
          <cell r="AS280">
            <v>5</v>
          </cell>
          <cell r="AT280">
            <v>11</v>
          </cell>
          <cell r="AU280" t="str">
            <v>茨城県自転車二輪　　　 自動車商協同組合</v>
          </cell>
          <cell r="AV280" t="str">
            <v/>
          </cell>
          <cell r="AW280" t="str">
            <v/>
          </cell>
          <cell r="AX280" t="str">
            <v/>
          </cell>
        </row>
        <row r="281">
          <cell r="A281" t="str">
            <v>5898</v>
          </cell>
          <cell r="B281" t="str">
            <v>10-5898-0</v>
          </cell>
          <cell r="C281" t="str">
            <v>7131-0</v>
          </cell>
          <cell r="D281">
            <v>10</v>
          </cell>
          <cell r="E281" t="str">
            <v>渡辺</v>
          </cell>
          <cell r="F281" t="str">
            <v>5898-0</v>
          </cell>
          <cell r="G281" t="str">
            <v>茨城県税理士協同組合</v>
          </cell>
          <cell r="H281">
            <v>38</v>
          </cell>
          <cell r="I281" t="str">
            <v>○</v>
          </cell>
          <cell r="J281" t="str">
            <v>○</v>
          </cell>
          <cell r="K281" t="str">
            <v>ﾌｫｰﾏｯﾄ</v>
          </cell>
          <cell r="L281" t="str">
            <v>企業名なし(990)</v>
          </cell>
          <cell r="M281" t="str">
            <v>ﾌｫｰﾏｯﾄ</v>
          </cell>
          <cell r="N281" t="str">
            <v>企業名なし(990)</v>
          </cell>
          <cell r="O281" t="str">
            <v>変更しない</v>
          </cell>
          <cell r="P281" t="str">
            <v>変更しない</v>
          </cell>
          <cell r="Q281" t="str">
            <v>変更しない</v>
          </cell>
          <cell r="R281" t="str">
            <v>○</v>
          </cell>
          <cell r="S281" t="str">
            <v>ﾌｫｰﾏｯﾄ</v>
          </cell>
          <cell r="T281" t="str">
            <v>通常★</v>
          </cell>
          <cell r="U281" t="str">
            <v>ﾌｫｰﾏｯﾄ</v>
          </cell>
          <cell r="V281" t="str">
            <v>通常★</v>
          </cell>
          <cell r="W281" t="str">
            <v>ﾌｫｰﾏｯﾄ</v>
          </cell>
          <cell r="X281" t="str">
            <v>通常</v>
          </cell>
          <cell r="Y281" t="str">
            <v>お客様各位</v>
          </cell>
          <cell r="AA281" t="str">
            <v>茨城県税理士協同組合</v>
          </cell>
          <cell r="AB281" t="str">
            <v>丸大食品株式会社</v>
          </cell>
          <cell r="AC281" t="str">
            <v>裏面</v>
          </cell>
          <cell r="AD281" t="str">
            <v>○</v>
          </cell>
          <cell r="AE281" t="str">
            <v>FAX、又は郵送にて</v>
          </cell>
          <cell r="AF281" t="str">
            <v>○</v>
          </cell>
          <cell r="AG281" t="str">
            <v>○</v>
          </cell>
          <cell r="AH281" t="str">
            <v>○</v>
          </cell>
          <cell r="AI281" t="str">
            <v>○</v>
          </cell>
          <cell r="AJ281" t="str">
            <v>○</v>
          </cell>
          <cell r="AK281" t="str">
            <v>○</v>
          </cell>
          <cell r="AL281" t="str">
            <v>○</v>
          </cell>
          <cell r="AM281" t="str">
            <v>○</v>
          </cell>
          <cell r="AO281">
            <v>30</v>
          </cell>
          <cell r="AP281">
            <v>20</v>
          </cell>
          <cell r="AQ281">
            <v>990</v>
          </cell>
          <cell r="AR281" t="str">
            <v>しない</v>
          </cell>
          <cell r="AS281">
            <v>6</v>
          </cell>
          <cell r="AT281">
            <v>10</v>
          </cell>
          <cell r="AU281" t="str">
            <v>茨城県税理士協同組合</v>
          </cell>
          <cell r="AV281" t="str">
            <v>16</v>
          </cell>
          <cell r="AW281" t="str">
            <v/>
          </cell>
          <cell r="AX281" t="str">
            <v/>
          </cell>
        </row>
        <row r="282">
          <cell r="A282" t="str">
            <v>5899</v>
          </cell>
          <cell r="B282" t="str">
            <v>10-5899-0</v>
          </cell>
          <cell r="C282" t="str">
            <v>7132-0</v>
          </cell>
          <cell r="D282">
            <v>10</v>
          </cell>
          <cell r="E282" t="str">
            <v>渡辺</v>
          </cell>
          <cell r="F282" t="str">
            <v>5899-0</v>
          </cell>
          <cell r="G282" t="str">
            <v>朝日商事開発㈱</v>
          </cell>
          <cell r="H282">
            <v>1</v>
          </cell>
          <cell r="I282" t="str">
            <v>○</v>
          </cell>
          <cell r="J282" t="str">
            <v>○</v>
          </cell>
          <cell r="K282" t="str">
            <v>ﾌｫｰﾏｯﾄ</v>
          </cell>
          <cell r="L282" t="str">
            <v>通常★</v>
          </cell>
          <cell r="M282" t="str">
            <v>ﾌｫｰﾏｯﾄ</v>
          </cell>
          <cell r="N282" t="str">
            <v>企業名なし(990)</v>
          </cell>
          <cell r="O282" t="str">
            <v>変更する</v>
          </cell>
          <cell r="P282" t="str">
            <v>変更する</v>
          </cell>
          <cell r="Q282" t="str">
            <v>変更しない</v>
          </cell>
          <cell r="R282" t="str">
            <v>×</v>
          </cell>
          <cell r="S282" t="str">
            <v>ﾌｫｰﾏｯﾄ</v>
          </cell>
          <cell r="T282" t="str">
            <v>通常★</v>
          </cell>
          <cell r="U282" t="str">
            <v>ﾌｫｰﾏｯﾄ</v>
          </cell>
          <cell r="V282" t="str">
            <v>通常★</v>
          </cell>
          <cell r="W282" t="str">
            <v>ﾌｫｰﾏｯﾄ</v>
          </cell>
          <cell r="X282" t="str">
            <v>通常</v>
          </cell>
          <cell r="Y282" t="str">
            <v>お客様各位</v>
          </cell>
          <cell r="AA282" t="str">
            <v/>
          </cell>
          <cell r="AB282" t="str">
            <v>丸大食品株式会社</v>
          </cell>
          <cell r="AC282" t="str">
            <v>裏面</v>
          </cell>
          <cell r="AD282" t="str">
            <v>○</v>
          </cell>
          <cell r="AE282" t="str">
            <v/>
          </cell>
          <cell r="AF282" t="str">
            <v/>
          </cell>
          <cell r="AG282" t="str">
            <v>後日、請求書をお送りします。</v>
          </cell>
          <cell r="AH282" t="str">
            <v>○</v>
          </cell>
          <cell r="AI282" t="str">
            <v>○</v>
          </cell>
          <cell r="AJ282" t="str">
            <v>○</v>
          </cell>
          <cell r="AK282" t="str">
            <v>○</v>
          </cell>
          <cell r="AL282" t="str">
            <v>○</v>
          </cell>
          <cell r="AM282" t="str">
            <v>○</v>
          </cell>
          <cell r="AO282">
            <v>30</v>
          </cell>
          <cell r="AP282">
            <v>20</v>
          </cell>
          <cell r="AQ282">
            <v>990</v>
          </cell>
          <cell r="AR282" t="str">
            <v>しない</v>
          </cell>
          <cell r="AS282">
            <v>6</v>
          </cell>
          <cell r="AT282">
            <v>11</v>
          </cell>
          <cell r="AU282" t="str">
            <v>朝日商事開発㈱</v>
          </cell>
          <cell r="AV282" t="str">
            <v/>
          </cell>
          <cell r="AW282" t="str">
            <v/>
          </cell>
          <cell r="AX282" t="str">
            <v/>
          </cell>
        </row>
        <row r="283">
          <cell r="A283" t="str">
            <v>5900</v>
          </cell>
          <cell r="B283" t="str">
            <v>10-5900-0</v>
          </cell>
          <cell r="C283" t="str">
            <v>7133-0</v>
          </cell>
          <cell r="D283">
            <v>10</v>
          </cell>
          <cell r="E283" t="str">
            <v>渡辺</v>
          </cell>
          <cell r="F283" t="str">
            <v>5900-0</v>
          </cell>
          <cell r="G283" t="str">
            <v>埼玉県電機商業組合</v>
          </cell>
          <cell r="H283">
            <v>11</v>
          </cell>
          <cell r="I283" t="str">
            <v>○</v>
          </cell>
          <cell r="J283" t="str">
            <v>○</v>
          </cell>
          <cell r="K283" t="str">
            <v>ﾌｫｰﾏｯﾄ</v>
          </cell>
          <cell r="L283" t="str">
            <v>企業名なし(990)</v>
          </cell>
          <cell r="M283" t="str">
            <v>ﾌｫｰﾏｯﾄ</v>
          </cell>
          <cell r="N283" t="str">
            <v>企業名なし(990)</v>
          </cell>
          <cell r="O283" t="str">
            <v>変更しない</v>
          </cell>
          <cell r="P283" t="str">
            <v>変更しない</v>
          </cell>
          <cell r="Q283" t="str">
            <v>変更しない</v>
          </cell>
          <cell r="R283" t="str">
            <v>○</v>
          </cell>
          <cell r="S283" t="str">
            <v>ﾌｫｰﾏｯﾄ</v>
          </cell>
          <cell r="T283" t="str">
            <v>通常★</v>
          </cell>
          <cell r="U283" t="str">
            <v>ﾌｫｰﾏｯﾄ</v>
          </cell>
          <cell r="V283" t="str">
            <v>通常★</v>
          </cell>
          <cell r="W283" t="str">
            <v>ﾌｫｰﾏｯﾄ</v>
          </cell>
          <cell r="X283" t="str">
            <v>通常</v>
          </cell>
          <cell r="Y283" t="str">
            <v>お客様各位</v>
          </cell>
          <cell r="AA283" t="str">
            <v>埼玉県電機商業組合</v>
          </cell>
          <cell r="AB283" t="str">
            <v>丸大食品株式会社</v>
          </cell>
          <cell r="AC283" t="str">
            <v>裏面</v>
          </cell>
          <cell r="AD283" t="str">
            <v>○</v>
          </cell>
          <cell r="AE283" t="str">
            <v>FAXにて</v>
          </cell>
          <cell r="AF283" t="str">
            <v>○</v>
          </cell>
          <cell r="AG283" t="str">
            <v>○</v>
          </cell>
          <cell r="AH283" t="str">
            <v>○</v>
          </cell>
          <cell r="AI283" t="str">
            <v>○</v>
          </cell>
          <cell r="AJ283" t="str">
            <v>○</v>
          </cell>
          <cell r="AK283" t="str">
            <v>○</v>
          </cell>
          <cell r="AL283" t="str">
            <v>○</v>
          </cell>
          <cell r="AM283" t="str">
            <v>○</v>
          </cell>
          <cell r="AO283">
            <v>30</v>
          </cell>
          <cell r="AP283">
            <v>20</v>
          </cell>
          <cell r="AQ283">
            <v>990</v>
          </cell>
          <cell r="AR283" t="str">
            <v>しない</v>
          </cell>
          <cell r="AS283">
            <v>6</v>
          </cell>
          <cell r="AT283">
            <v>11</v>
          </cell>
          <cell r="AU283" t="str">
            <v>埼玉県電機商業組合</v>
          </cell>
          <cell r="AV283">
            <v>18</v>
          </cell>
          <cell r="AW283" t="str">
            <v/>
          </cell>
          <cell r="AX283" t="str">
            <v/>
          </cell>
        </row>
        <row r="284">
          <cell r="A284" t="str">
            <v>5906</v>
          </cell>
          <cell r="B284" t="str">
            <v>10-5906-0</v>
          </cell>
          <cell r="C284" t="str">
            <v>7139-0</v>
          </cell>
          <cell r="D284">
            <v>10</v>
          </cell>
          <cell r="E284" t="str">
            <v>渡辺</v>
          </cell>
          <cell r="F284" t="str">
            <v>5906-0</v>
          </cell>
          <cell r="G284" t="str">
            <v>茨城県警友会</v>
          </cell>
          <cell r="H284">
            <v>102</v>
          </cell>
          <cell r="I284" t="str">
            <v>○</v>
          </cell>
          <cell r="J284" t="str">
            <v>○</v>
          </cell>
          <cell r="K284" t="str">
            <v>ﾌｫｰﾏｯﾄ</v>
          </cell>
          <cell r="L284" t="str">
            <v>企業名なし(990)</v>
          </cell>
          <cell r="M284" t="str">
            <v>ﾌｫｰﾏｯﾄ</v>
          </cell>
          <cell r="N284" t="str">
            <v>企業名なし(990)</v>
          </cell>
          <cell r="O284" t="str">
            <v>変更しない</v>
          </cell>
          <cell r="P284" t="str">
            <v>変更しない</v>
          </cell>
          <cell r="Q284" t="str">
            <v>変更しない</v>
          </cell>
          <cell r="R284" t="str">
            <v>◎</v>
          </cell>
          <cell r="S284" t="str">
            <v>ﾌｫｰﾏｯﾄ</v>
          </cell>
          <cell r="T284" t="str">
            <v>通常★</v>
          </cell>
          <cell r="U284" t="str">
            <v>ﾌｫｰﾏｯﾄ</v>
          </cell>
          <cell r="V284" t="str">
            <v>通常★</v>
          </cell>
          <cell r="W284" t="str">
            <v>ﾌｫｰﾏｯﾄ</v>
          </cell>
          <cell r="X284" t="str">
            <v>通常</v>
          </cell>
          <cell r="Y284" t="str">
            <v>お客様各位</v>
          </cell>
          <cell r="AA284" t="str">
            <v/>
          </cell>
          <cell r="AB284" t="str">
            <v>茨城県警友会連合会</v>
          </cell>
          <cell r="AC284" t="str">
            <v>裏面</v>
          </cell>
          <cell r="AD284" t="str">
            <v>○</v>
          </cell>
          <cell r="AE284" t="str">
            <v>FAXにて</v>
          </cell>
          <cell r="AF284" t="str">
            <v>○</v>
          </cell>
          <cell r="AG284" t="str">
            <v>○</v>
          </cell>
          <cell r="AH284" t="str">
            <v>○</v>
          </cell>
          <cell r="AI284" t="str">
            <v>○</v>
          </cell>
          <cell r="AJ284" t="str">
            <v>○</v>
          </cell>
          <cell r="AK284" t="str">
            <v>○</v>
          </cell>
          <cell r="AL284" t="str">
            <v>○</v>
          </cell>
          <cell r="AM284" t="str">
            <v>○</v>
          </cell>
          <cell r="AO284">
            <v>30</v>
          </cell>
          <cell r="AP284">
            <v>20</v>
          </cell>
          <cell r="AQ284">
            <v>990</v>
          </cell>
          <cell r="AR284" t="str">
            <v>しない</v>
          </cell>
          <cell r="AS284">
            <v>6</v>
          </cell>
          <cell r="AT284">
            <v>11</v>
          </cell>
          <cell r="AU284" t="str">
            <v>茨城県警友会</v>
          </cell>
          <cell r="AV284" t="str">
            <v/>
          </cell>
          <cell r="AW284" t="str">
            <v/>
          </cell>
          <cell r="AX284" t="str">
            <v/>
          </cell>
        </row>
        <row r="285">
          <cell r="A285" t="str">
            <v>5910</v>
          </cell>
          <cell r="B285" t="str">
            <v>10-5910-0</v>
          </cell>
          <cell r="C285" t="str">
            <v>7143-0</v>
          </cell>
          <cell r="D285">
            <v>10</v>
          </cell>
          <cell r="E285" t="str">
            <v>渡辺</v>
          </cell>
          <cell r="F285" t="str">
            <v>5910-0</v>
          </cell>
          <cell r="G285" t="str">
            <v>（一財）入間市勤労者福祉サービスセンター</v>
          </cell>
          <cell r="H285">
            <v>4</v>
          </cell>
          <cell r="I285" t="str">
            <v>○</v>
          </cell>
          <cell r="J285" t="str">
            <v>○</v>
          </cell>
          <cell r="K285" t="str">
            <v>ﾌｫｰﾏｯﾄ</v>
          </cell>
          <cell r="L285" t="str">
            <v>企業名なし(990)</v>
          </cell>
          <cell r="M285" t="str">
            <v>ﾌｫｰﾏｯﾄ</v>
          </cell>
          <cell r="N285" t="str">
            <v>企業名なし(990)</v>
          </cell>
          <cell r="O285" t="str">
            <v>変更しない</v>
          </cell>
          <cell r="P285" t="str">
            <v>変更しない</v>
          </cell>
          <cell r="Q285" t="str">
            <v>変更しない</v>
          </cell>
          <cell r="R285" t="str">
            <v>×</v>
          </cell>
          <cell r="S285" t="str">
            <v>ﾌｫｰﾏｯﾄ</v>
          </cell>
          <cell r="T285" t="str">
            <v>通常★</v>
          </cell>
          <cell r="U285" t="str">
            <v>ﾌｫｰﾏｯﾄ</v>
          </cell>
          <cell r="V285" t="str">
            <v>通常★</v>
          </cell>
          <cell r="W285" t="str">
            <v>ﾌｫｰﾏｯﾄ</v>
          </cell>
          <cell r="X285" t="str">
            <v>通常</v>
          </cell>
          <cell r="Y285" t="str">
            <v>お客様各位</v>
          </cell>
          <cell r="AA285" t="str">
            <v/>
          </cell>
          <cell r="AB285" t="str">
            <v>丸大食品株式会社</v>
          </cell>
          <cell r="AC285" t="str">
            <v>裏面</v>
          </cell>
          <cell r="AD285" t="str">
            <v>○</v>
          </cell>
          <cell r="AE285" t="str">
            <v>FAX、又は郵送にて</v>
          </cell>
          <cell r="AF285" t="str">
            <v>○</v>
          </cell>
          <cell r="AG285" t="str">
            <v>○</v>
          </cell>
          <cell r="AH285" t="str">
            <v>○</v>
          </cell>
          <cell r="AI285" t="str">
            <v>○</v>
          </cell>
          <cell r="AJ285" t="str">
            <v>○</v>
          </cell>
          <cell r="AK285" t="str">
            <v>○</v>
          </cell>
          <cell r="AL285" t="str">
            <v>○</v>
          </cell>
          <cell r="AM285" t="str">
            <v>○</v>
          </cell>
          <cell r="AO285">
            <v>30</v>
          </cell>
          <cell r="AP285">
            <v>20</v>
          </cell>
          <cell r="AQ285">
            <v>990</v>
          </cell>
          <cell r="AR285" t="str">
            <v>しない</v>
          </cell>
          <cell r="AS285">
            <v>6</v>
          </cell>
          <cell r="AT285">
            <v>11</v>
          </cell>
        </row>
        <row r="286">
          <cell r="A286" t="str">
            <v>5911</v>
          </cell>
          <cell r="B286" t="str">
            <v>10-5911-0</v>
          </cell>
          <cell r="C286" t="str">
            <v>7144-0</v>
          </cell>
          <cell r="D286">
            <v>10</v>
          </cell>
          <cell r="E286" t="str">
            <v>渡辺</v>
          </cell>
          <cell r="F286" t="str">
            <v>5911-0</v>
          </cell>
          <cell r="G286" t="str">
            <v>（一財）大里地域勤労者福祉サービスセンター</v>
          </cell>
          <cell r="H286">
            <v>20</v>
          </cell>
          <cell r="I286" t="str">
            <v>○</v>
          </cell>
          <cell r="J286" t="str">
            <v>○</v>
          </cell>
          <cell r="K286" t="str">
            <v>ﾌｫｰﾏｯﾄ</v>
          </cell>
          <cell r="L286" t="str">
            <v>企業名なし(990)</v>
          </cell>
          <cell r="M286" t="str">
            <v>ﾌｫｰﾏｯﾄ</v>
          </cell>
          <cell r="N286" t="str">
            <v>企業名なし(990)</v>
          </cell>
          <cell r="O286" t="str">
            <v>変更しない</v>
          </cell>
          <cell r="P286" t="str">
            <v>変更しない</v>
          </cell>
          <cell r="Q286" t="str">
            <v>変更しない</v>
          </cell>
          <cell r="R286" t="str">
            <v>◎</v>
          </cell>
          <cell r="S286" t="str">
            <v>ﾌｫｰﾏｯﾄ</v>
          </cell>
          <cell r="T286" t="str">
            <v>通常★</v>
          </cell>
          <cell r="U286" t="str">
            <v>ﾌｫｰﾏｯﾄ</v>
          </cell>
          <cell r="V286" t="str">
            <v>通常★</v>
          </cell>
          <cell r="W286" t="str">
            <v>ﾌｫｰﾏｯﾄ</v>
          </cell>
          <cell r="X286" t="str">
            <v>通常</v>
          </cell>
          <cell r="Y286" t="str">
            <v>お客様各位</v>
          </cell>
          <cell r="AA286" t="str">
            <v>一財）大里地域勤労者福祉サービスセンター</v>
          </cell>
          <cell r="AB286" t="str">
            <v>丸大食品株式会社</v>
          </cell>
          <cell r="AC286" t="str">
            <v>裏面</v>
          </cell>
          <cell r="AD286" t="str">
            <v>○</v>
          </cell>
          <cell r="AE286" t="str">
            <v>FAX、又は郵送にて</v>
          </cell>
          <cell r="AF286" t="str">
            <v>○</v>
          </cell>
          <cell r="AG286" t="str">
            <v>○</v>
          </cell>
          <cell r="AH286" t="str">
            <v>○</v>
          </cell>
          <cell r="AI286" t="str">
            <v>○</v>
          </cell>
          <cell r="AJ286" t="str">
            <v>○</v>
          </cell>
          <cell r="AK286" t="str">
            <v>○</v>
          </cell>
          <cell r="AL286" t="str">
            <v>○</v>
          </cell>
          <cell r="AM286" t="str">
            <v>○</v>
          </cell>
          <cell r="AO286">
            <v>30</v>
          </cell>
          <cell r="AP286">
            <v>20</v>
          </cell>
          <cell r="AQ286">
            <v>990</v>
          </cell>
          <cell r="AR286" t="str">
            <v>しない</v>
          </cell>
          <cell r="AS286">
            <v>5</v>
          </cell>
          <cell r="AT286">
            <v>11</v>
          </cell>
          <cell r="AU286" t="str">
            <v>(一財）大里地域勤労者  福祉サービスセンター</v>
          </cell>
          <cell r="AV286" t="str">
            <v/>
          </cell>
          <cell r="AW286" t="str">
            <v>貴社名</v>
          </cell>
          <cell r="AX286" t="str">
            <v>ＴＥＬ</v>
          </cell>
        </row>
        <row r="287">
          <cell r="A287" t="str">
            <v>5913</v>
          </cell>
          <cell r="B287" t="str">
            <v>10-5913-0</v>
          </cell>
          <cell r="C287" t="str">
            <v>7146-0</v>
          </cell>
          <cell r="D287">
            <v>10</v>
          </cell>
          <cell r="E287" t="str">
            <v>渡辺</v>
          </cell>
          <cell r="F287" t="str">
            <v>5913-0</v>
          </cell>
          <cell r="G287" t="str">
            <v>茨城県警察　ときわ会</v>
          </cell>
          <cell r="H287">
            <v>13</v>
          </cell>
          <cell r="I287" t="str">
            <v>○</v>
          </cell>
          <cell r="J287" t="str">
            <v>○</v>
          </cell>
          <cell r="K287" t="str">
            <v>ﾌｫｰﾏｯﾄ</v>
          </cell>
          <cell r="L287" t="str">
            <v>通常★</v>
          </cell>
          <cell r="M287" t="str">
            <v>ﾌｫｰﾏｯﾄ</v>
          </cell>
          <cell r="N287" t="str">
            <v>企業名なし(990)</v>
          </cell>
          <cell r="O287" t="str">
            <v>変更しない</v>
          </cell>
          <cell r="P287" t="str">
            <v>変更しない</v>
          </cell>
          <cell r="Q287" t="str">
            <v>変更しない</v>
          </cell>
          <cell r="R287" t="str">
            <v>○</v>
          </cell>
          <cell r="S287" t="str">
            <v>ﾌｫｰﾏｯﾄ</v>
          </cell>
          <cell r="T287" t="str">
            <v>通常★</v>
          </cell>
          <cell r="U287" t="str">
            <v>ﾌｫｰﾏｯﾄ</v>
          </cell>
          <cell r="V287" t="str">
            <v>通常★</v>
          </cell>
          <cell r="W287" t="str">
            <v>ﾌｫｰﾏｯﾄ</v>
          </cell>
          <cell r="X287" t="str">
            <v>通常</v>
          </cell>
          <cell r="Y287" t="str">
            <v>お客様各位</v>
          </cell>
          <cell r="AA287" t="str">
            <v>一般財団法人</v>
          </cell>
          <cell r="AB287" t="str">
            <v>茨城県警察ときわ会</v>
          </cell>
          <cell r="AC287" t="str">
            <v>裏面</v>
          </cell>
          <cell r="AD287" t="str">
            <v>○</v>
          </cell>
          <cell r="AE287" t="str">
            <v>FAX、又は郵送にて</v>
          </cell>
          <cell r="AF287" t="str">
            <v>○</v>
          </cell>
          <cell r="AG287" t="str">
            <v>○</v>
          </cell>
          <cell r="AH287" t="str">
            <v>○</v>
          </cell>
          <cell r="AI287" t="str">
            <v>○</v>
          </cell>
          <cell r="AJ287" t="str">
            <v>○</v>
          </cell>
          <cell r="AK287" t="str">
            <v>○</v>
          </cell>
          <cell r="AL287" t="str">
            <v>○</v>
          </cell>
          <cell r="AM287" t="str">
            <v>○</v>
          </cell>
          <cell r="AO287">
            <v>30</v>
          </cell>
          <cell r="AP287">
            <v>20</v>
          </cell>
          <cell r="AQ287">
            <v>990</v>
          </cell>
          <cell r="AR287" t="str">
            <v>しない</v>
          </cell>
          <cell r="AS287">
            <v>6</v>
          </cell>
          <cell r="AT287">
            <v>11</v>
          </cell>
          <cell r="AU287" t="str">
            <v>一般財団法人茨城県警察ときわ会</v>
          </cell>
          <cell r="AV287" t="str">
            <v/>
          </cell>
          <cell r="AW287" t="str">
            <v/>
          </cell>
          <cell r="AX287" t="str">
            <v/>
          </cell>
        </row>
        <row r="288">
          <cell r="A288" t="str">
            <v>5916</v>
          </cell>
          <cell r="B288" t="str">
            <v>10-5916-0</v>
          </cell>
          <cell r="C288" t="str">
            <v>7149-0</v>
          </cell>
          <cell r="D288">
            <v>10</v>
          </cell>
          <cell r="E288" t="str">
            <v>渡辺</v>
          </cell>
          <cell r="F288" t="str">
            <v>5916-0</v>
          </cell>
          <cell r="G288" t="str">
            <v>松岡牛乳店</v>
          </cell>
          <cell r="H288">
            <v>6</v>
          </cell>
          <cell r="I288" t="str">
            <v>○</v>
          </cell>
          <cell r="J288" t="str">
            <v>○</v>
          </cell>
          <cell r="K288" t="str">
            <v>一般と同じ案内文</v>
          </cell>
          <cell r="M288" t="str">
            <v>一般と同じ案内文</v>
          </cell>
          <cell r="N288" t="str">
            <v>企業名なし(990)</v>
          </cell>
          <cell r="R288" t="str">
            <v>○</v>
          </cell>
          <cell r="S288" t="str">
            <v>＠</v>
          </cell>
          <cell r="T288" t="str">
            <v>【変動】基本版のみ</v>
          </cell>
          <cell r="U288" t="str">
            <v>＠</v>
          </cell>
          <cell r="V288" t="str">
            <v>【変動】基本版のみ</v>
          </cell>
          <cell r="W288" t="str">
            <v>＠</v>
          </cell>
          <cell r="Y288" t="str">
            <v>松岡牛乳店と丸大食品共同企画</v>
          </cell>
          <cell r="Z288" t="str">
            <v>～確かなものを、贈りたい～</v>
          </cell>
          <cell r="AC288" t="str">
            <v>裏面</v>
          </cell>
          <cell r="AD288" t="str">
            <v>松岡牛乳店</v>
          </cell>
          <cell r="AE288" t="str">
            <v>牛乳ボックス又、はFAXにて</v>
          </cell>
          <cell r="AF288" t="str">
            <v>0280-22-6468</v>
          </cell>
          <cell r="AG288" t="str">
            <v>牛乳代金と一緒にお支払いください</v>
          </cell>
          <cell r="AH288" t="str">
            <v>○</v>
          </cell>
          <cell r="AJ288" t="str">
            <v>松岡牛乳店</v>
          </cell>
          <cell r="AK288" t="str">
            <v>松岡牛乳店</v>
          </cell>
          <cell r="AL288" t="str">
            <v>茨城県古河市　原町７－２９</v>
          </cell>
          <cell r="AM288" t="str">
            <v>0280-22-4886</v>
          </cell>
          <cell r="AO288">
            <v>30</v>
          </cell>
          <cell r="AQ288">
            <v>990</v>
          </cell>
          <cell r="AR288" t="str">
            <v>しない</v>
          </cell>
          <cell r="AS288">
            <v>6</v>
          </cell>
          <cell r="AU288" t="str">
            <v>松岡牛乳店</v>
          </cell>
        </row>
        <row r="289">
          <cell r="A289" t="str">
            <v>5928</v>
          </cell>
          <cell r="B289" t="str">
            <v>10-5928-0</v>
          </cell>
          <cell r="C289" t="str">
            <v>7161-0</v>
          </cell>
          <cell r="D289">
            <v>10</v>
          </cell>
          <cell r="E289" t="str">
            <v>渡辺</v>
          </cell>
          <cell r="F289" t="str">
            <v>5928-0</v>
          </cell>
          <cell r="G289" t="str">
            <v>(公財)上尾市勤労者福祉サービスセンター</v>
          </cell>
          <cell r="H289">
            <v>14</v>
          </cell>
          <cell r="I289" t="str">
            <v>○</v>
          </cell>
          <cell r="J289" t="str">
            <v>○</v>
          </cell>
          <cell r="K289" t="str">
            <v>ﾌｫｰﾏｯﾄ</v>
          </cell>
          <cell r="L289" t="str">
            <v>企業名なし(990)</v>
          </cell>
          <cell r="M289" t="str">
            <v>ﾌｫｰﾏｯﾄ</v>
          </cell>
          <cell r="N289" t="str">
            <v>企業名なし(990)</v>
          </cell>
          <cell r="O289" t="str">
            <v>変更しない</v>
          </cell>
          <cell r="P289" t="str">
            <v>変更しない</v>
          </cell>
          <cell r="Q289" t="str">
            <v>変更しない</v>
          </cell>
          <cell r="R289" t="str">
            <v>○</v>
          </cell>
          <cell r="S289" t="str">
            <v>ﾌｫｰﾏｯﾄ</v>
          </cell>
          <cell r="T289" t="str">
            <v>通常★</v>
          </cell>
          <cell r="U289" t="str">
            <v>ﾌｫｰﾏｯﾄ</v>
          </cell>
          <cell r="V289" t="str">
            <v>通常★</v>
          </cell>
          <cell r="W289" t="str">
            <v>＠</v>
          </cell>
          <cell r="X289" t="str">
            <v>通常</v>
          </cell>
          <cell r="Y289" t="str">
            <v>各位</v>
          </cell>
          <cell r="Z289" t="str">
            <v/>
          </cell>
          <cell r="AA289" t="str">
            <v>（公財）上尾市勤労者福祉サービスセンター</v>
          </cell>
          <cell r="AB289" t="str">
            <v>丸大食品株式会社</v>
          </cell>
          <cell r="AC289" t="str">
            <v>裏面</v>
          </cell>
          <cell r="AD289" t="str">
            <v>○</v>
          </cell>
          <cell r="AE289" t="str">
            <v>FAX、又は郵送にて</v>
          </cell>
          <cell r="AF289" t="str">
            <v>○</v>
          </cell>
          <cell r="AG289" t="str">
            <v>○</v>
          </cell>
          <cell r="AH289" t="str">
            <v>○</v>
          </cell>
          <cell r="AI289" t="str">
            <v>○</v>
          </cell>
          <cell r="AJ289" t="str">
            <v>○</v>
          </cell>
          <cell r="AK289" t="str">
            <v>○</v>
          </cell>
          <cell r="AL289" t="str">
            <v>○</v>
          </cell>
          <cell r="AM289" t="str">
            <v>○</v>
          </cell>
          <cell r="AN289" t="str">
            <v/>
          </cell>
          <cell r="AO289">
            <v>30</v>
          </cell>
          <cell r="AP289">
            <v>20</v>
          </cell>
          <cell r="AQ289">
            <v>990</v>
          </cell>
          <cell r="AR289" t="str">
            <v>しない</v>
          </cell>
          <cell r="AS289">
            <v>6</v>
          </cell>
          <cell r="AT289">
            <v>10</v>
          </cell>
          <cell r="AU289" t="str">
            <v/>
          </cell>
          <cell r="AV289" t="str">
            <v/>
          </cell>
          <cell r="AW289" t="str">
            <v/>
          </cell>
          <cell r="AX289" t="str">
            <v/>
          </cell>
        </row>
        <row r="290">
          <cell r="A290" t="str">
            <v>6001</v>
          </cell>
          <cell r="B290" t="str">
            <v>10-6001-0</v>
          </cell>
          <cell r="D290" t="str">
            <v>10</v>
          </cell>
          <cell r="E290" t="str">
            <v>渡辺</v>
          </cell>
          <cell r="F290" t="str">
            <v>6001-0</v>
          </cell>
          <cell r="G290" t="str">
            <v>DM04・500</v>
          </cell>
          <cell r="H290">
            <v>57</v>
          </cell>
          <cell r="I290" t="str">
            <v>○</v>
          </cell>
          <cell r="J290" t="str">
            <v>○</v>
          </cell>
          <cell r="K290" t="str">
            <v>ﾌｫｰﾏｯﾄ</v>
          </cell>
          <cell r="L290" t="str">
            <v>通常+自家用★</v>
          </cell>
          <cell r="M290" t="str">
            <v>ﾌｫｰﾏｯﾄ</v>
          </cell>
          <cell r="N290" t="str">
            <v>通常+自家用★</v>
          </cell>
          <cell r="O290" t="str">
            <v>変更しない</v>
          </cell>
          <cell r="P290" t="str">
            <v>変更しない</v>
          </cell>
          <cell r="Q290" t="str">
            <v>変更しない</v>
          </cell>
          <cell r="R290" t="str">
            <v>×</v>
          </cell>
          <cell r="S290" t="str">
            <v>必要なし</v>
          </cell>
          <cell r="U290" t="str">
            <v>必要なし</v>
          </cell>
          <cell r="W290" t="str">
            <v>必要なし</v>
          </cell>
          <cell r="Y290" t="str">
            <v>お客様各位</v>
          </cell>
          <cell r="AA290" t="str">
            <v/>
          </cell>
          <cell r="AB290" t="str">
            <v>丸大食品株式会社</v>
          </cell>
          <cell r="AC290" t="str">
            <v>裏面</v>
          </cell>
          <cell r="AD290" t="str">
            <v>○</v>
          </cell>
          <cell r="AE290" t="str">
            <v>FAXにて</v>
          </cell>
          <cell r="AF290" t="str">
            <v>○</v>
          </cell>
          <cell r="AG290" t="str">
            <v>○</v>
          </cell>
          <cell r="AH290" t="str">
            <v>○</v>
          </cell>
          <cell r="AI290" t="str">
            <v>○</v>
          </cell>
          <cell r="AJ290" t="str">
            <v>○</v>
          </cell>
          <cell r="AK290" t="str">
            <v>○</v>
          </cell>
          <cell r="AL290" t="str">
            <v>○</v>
          </cell>
          <cell r="AM290" t="str">
            <v>○</v>
          </cell>
          <cell r="AO290">
            <v>30</v>
          </cell>
          <cell r="AP290">
            <v>20</v>
          </cell>
          <cell r="AQ290">
            <v>990</v>
          </cell>
          <cell r="AR290" t="str">
            <v>しない</v>
          </cell>
          <cell r="AS290">
            <v>5</v>
          </cell>
          <cell r="AT290">
            <v>10</v>
          </cell>
          <cell r="AU290" t="str">
            <v/>
          </cell>
          <cell r="AV290" t="str">
            <v/>
          </cell>
          <cell r="AW290" t="str">
            <v/>
          </cell>
          <cell r="AX290" t="str">
            <v/>
          </cell>
        </row>
        <row r="291">
          <cell r="A291" t="str">
            <v>6010</v>
          </cell>
          <cell r="B291" t="str">
            <v>10-6010-0</v>
          </cell>
          <cell r="D291" t="str">
            <v>10</v>
          </cell>
          <cell r="E291" t="str">
            <v>渡辺</v>
          </cell>
          <cell r="F291" t="str">
            <v>6010-0</v>
          </cell>
          <cell r="G291" t="str">
            <v>クラ商事</v>
          </cell>
          <cell r="H291">
            <v>0</v>
          </cell>
          <cell r="I291" t="str">
            <v>×</v>
          </cell>
          <cell r="J291" t="str">
            <v>×</v>
          </cell>
        </row>
        <row r="292">
          <cell r="A292" t="str">
            <v>6020</v>
          </cell>
          <cell r="B292" t="str">
            <v>10-6020-0</v>
          </cell>
          <cell r="D292" t="str">
            <v>10</v>
          </cell>
          <cell r="E292" t="str">
            <v>渡辺</v>
          </cell>
          <cell r="F292" t="str">
            <v>6020-0</v>
          </cell>
          <cell r="G292" t="str">
            <v>関東スレート販売協同組合</v>
          </cell>
          <cell r="H292">
            <v>4</v>
          </cell>
          <cell r="I292" t="str">
            <v>○</v>
          </cell>
          <cell r="J292" t="str">
            <v>○</v>
          </cell>
          <cell r="K292" t="str">
            <v>ﾌｫｰﾏｯﾄ</v>
          </cell>
          <cell r="L292" t="str">
            <v>企業名なし(990)</v>
          </cell>
          <cell r="M292" t="str">
            <v>ﾌｫｰﾏｯﾄ</v>
          </cell>
          <cell r="N292" t="str">
            <v>企業名なし(990)</v>
          </cell>
          <cell r="O292" t="str">
            <v>変更しない</v>
          </cell>
          <cell r="P292" t="str">
            <v>変更しない</v>
          </cell>
          <cell r="Q292" t="str">
            <v>変更しない</v>
          </cell>
          <cell r="R292" t="str">
            <v>◎</v>
          </cell>
          <cell r="S292" t="str">
            <v>ﾌｫｰﾏｯﾄ</v>
          </cell>
          <cell r="T292" t="str">
            <v>通常★</v>
          </cell>
          <cell r="U292" t="str">
            <v>ﾌｫｰﾏｯﾄ</v>
          </cell>
          <cell r="V292" t="str">
            <v>通常★</v>
          </cell>
          <cell r="W292" t="str">
            <v>ﾌｫｰﾏｯﾄ</v>
          </cell>
          <cell r="X292" t="str">
            <v>通常</v>
          </cell>
          <cell r="Y292" t="str">
            <v>お客様各位</v>
          </cell>
          <cell r="AA292" t="str">
            <v/>
          </cell>
          <cell r="AB292" t="str">
            <v>丸大食品株式会社</v>
          </cell>
          <cell r="AC292" t="str">
            <v>裏面</v>
          </cell>
          <cell r="AD292" t="str">
            <v>○</v>
          </cell>
          <cell r="AE292" t="str">
            <v>FAXにて</v>
          </cell>
          <cell r="AF292" t="str">
            <v>○</v>
          </cell>
          <cell r="AG292" t="str">
            <v>○</v>
          </cell>
          <cell r="AH292" t="str">
            <v>○</v>
          </cell>
          <cell r="AI292" t="str">
            <v>○</v>
          </cell>
          <cell r="AJ292" t="str">
            <v>○</v>
          </cell>
          <cell r="AK292" t="str">
            <v>○</v>
          </cell>
          <cell r="AL292" t="str">
            <v>○</v>
          </cell>
          <cell r="AM292" t="str">
            <v>○</v>
          </cell>
          <cell r="AO292">
            <v>30</v>
          </cell>
          <cell r="AP292">
            <v>20</v>
          </cell>
          <cell r="AQ292">
            <v>990</v>
          </cell>
          <cell r="AR292" t="str">
            <v>しない</v>
          </cell>
          <cell r="AS292">
            <v>6</v>
          </cell>
          <cell r="AT292">
            <v>11</v>
          </cell>
          <cell r="AU292" t="str">
            <v>関東スレート販売協同組合</v>
          </cell>
          <cell r="AV292" t="str">
            <v>16</v>
          </cell>
          <cell r="AW292" t="str">
            <v/>
          </cell>
          <cell r="AX292" t="str">
            <v/>
          </cell>
        </row>
        <row r="293">
          <cell r="A293" t="str">
            <v>6027</v>
          </cell>
          <cell r="B293" t="str">
            <v>10-6027-0</v>
          </cell>
          <cell r="D293" t="str">
            <v>10</v>
          </cell>
          <cell r="E293" t="str">
            <v>渡辺</v>
          </cell>
          <cell r="F293" t="str">
            <v>6027-0</v>
          </cell>
          <cell r="G293" t="str">
            <v>東京都洋服商工協同組合</v>
          </cell>
          <cell r="H293">
            <v>12</v>
          </cell>
          <cell r="I293" t="str">
            <v>○</v>
          </cell>
          <cell r="J293" t="str">
            <v>○</v>
          </cell>
          <cell r="K293" t="str">
            <v>ﾌｫｰﾏｯﾄ</v>
          </cell>
          <cell r="L293" t="str">
            <v>通常+自家用★</v>
          </cell>
          <cell r="M293" t="str">
            <v>ﾌｫｰﾏｯﾄ</v>
          </cell>
          <cell r="N293" t="str">
            <v>通常+自家用★</v>
          </cell>
          <cell r="O293" t="str">
            <v/>
          </cell>
          <cell r="P293" t="str">
            <v/>
          </cell>
          <cell r="Q293" t="str">
            <v/>
          </cell>
          <cell r="R293" t="str">
            <v>◎</v>
          </cell>
          <cell r="S293" t="str">
            <v>ﾌｫｰﾏｯﾄ</v>
          </cell>
          <cell r="T293" t="str">
            <v>通常★</v>
          </cell>
          <cell r="U293" t="str">
            <v>ﾌｫｰﾏｯﾄ</v>
          </cell>
          <cell r="V293" t="str">
            <v>通常★</v>
          </cell>
          <cell r="W293" t="str">
            <v>ﾌｫｰﾏｯﾄ</v>
          </cell>
          <cell r="X293" t="str">
            <v>通常</v>
          </cell>
          <cell r="Y293" t="str">
            <v>お客様各位</v>
          </cell>
          <cell r="Z293" t="str">
            <v/>
          </cell>
          <cell r="AA293" t="str">
            <v/>
          </cell>
          <cell r="AB293" t="str">
            <v>東京都洋服商工協同組合</v>
          </cell>
          <cell r="AC293" t="str">
            <v>裏面</v>
          </cell>
          <cell r="AD293" t="str">
            <v>○</v>
          </cell>
          <cell r="AE293" t="str">
            <v>FAXで</v>
          </cell>
          <cell r="AF293" t="str">
            <v>○</v>
          </cell>
          <cell r="AG293" t="str">
            <v>○</v>
          </cell>
          <cell r="AH293" t="str">
            <v>○</v>
          </cell>
          <cell r="AI293" t="str">
            <v>○</v>
          </cell>
          <cell r="AJ293" t="str">
            <v>○</v>
          </cell>
          <cell r="AK293" t="str">
            <v>○</v>
          </cell>
          <cell r="AL293" t="str">
            <v>○</v>
          </cell>
          <cell r="AM293" t="str">
            <v>○</v>
          </cell>
          <cell r="AO293">
            <v>30</v>
          </cell>
          <cell r="AP293">
            <v>20</v>
          </cell>
          <cell r="AQ293">
            <v>990</v>
          </cell>
          <cell r="AR293" t="str">
            <v>しない</v>
          </cell>
          <cell r="AS293">
            <v>6</v>
          </cell>
          <cell r="AT293">
            <v>11</v>
          </cell>
          <cell r="AU293" t="str">
            <v>東京都洋服商工　　　　　　　協同組合</v>
          </cell>
          <cell r="AV293" t="str">
            <v/>
          </cell>
          <cell r="AW293" t="str">
            <v/>
          </cell>
          <cell r="AX293" t="str">
            <v/>
          </cell>
        </row>
        <row r="294">
          <cell r="A294" t="str">
            <v>6029</v>
          </cell>
          <cell r="B294" t="str">
            <v>10-6029-0</v>
          </cell>
          <cell r="D294" t="str">
            <v>10</v>
          </cell>
          <cell r="E294" t="str">
            <v>渡辺</v>
          </cell>
          <cell r="F294" t="str">
            <v>6029-0</v>
          </cell>
          <cell r="G294" t="str">
            <v>株式会社サントク</v>
          </cell>
          <cell r="H294">
            <v>1</v>
          </cell>
          <cell r="I294" t="str">
            <v>○</v>
          </cell>
          <cell r="J294" t="str">
            <v>○</v>
          </cell>
          <cell r="K294" t="str">
            <v>ﾌｫｰﾏｯﾄ</v>
          </cell>
          <cell r="L294" t="str">
            <v>合体版のみ★</v>
          </cell>
          <cell r="M294" t="str">
            <v>ﾌｫｰﾏｯﾄ</v>
          </cell>
          <cell r="N294" t="str">
            <v>合体版のみ★</v>
          </cell>
          <cell r="O294" t="str">
            <v>変更しない</v>
          </cell>
          <cell r="P294" t="str">
            <v>変更する</v>
          </cell>
          <cell r="Q294" t="str">
            <v>変更しない</v>
          </cell>
          <cell r="Y294" t="str">
            <v>お客様各位</v>
          </cell>
          <cell r="AB294" t="str">
            <v>丸大食品株式会社</v>
          </cell>
          <cell r="AD294" t="str">
            <v>丸大食品（株）</v>
          </cell>
          <cell r="AG294" t="str">
            <v>請求書を送付しますので、期間内にお支払いください。</v>
          </cell>
          <cell r="AH294" t="str">
            <v>○</v>
          </cell>
          <cell r="AI294" t="str">
            <v>○</v>
          </cell>
          <cell r="AJ294" t="str">
            <v>○</v>
          </cell>
          <cell r="AK294" t="str">
            <v>○</v>
          </cell>
          <cell r="AL294" t="str">
            <v>○</v>
          </cell>
          <cell r="AM294" t="str">
            <v>○</v>
          </cell>
          <cell r="AO294">
            <v>30</v>
          </cell>
          <cell r="AP294">
            <v>20</v>
          </cell>
          <cell r="AQ294">
            <v>990</v>
          </cell>
          <cell r="AR294" t="str">
            <v>しない</v>
          </cell>
          <cell r="AU294" t="str">
            <v>株式会社サントク</v>
          </cell>
        </row>
        <row r="295">
          <cell r="A295" t="str">
            <v>6030</v>
          </cell>
          <cell r="B295" t="str">
            <v>10-6030-0</v>
          </cell>
          <cell r="D295" t="str">
            <v>10</v>
          </cell>
          <cell r="E295" t="str">
            <v>渡辺</v>
          </cell>
          <cell r="F295" t="str">
            <v>6030-0</v>
          </cell>
          <cell r="G295" t="str">
            <v>佐川急便</v>
          </cell>
          <cell r="H295">
            <v>5</v>
          </cell>
          <cell r="I295" t="str">
            <v>○</v>
          </cell>
          <cell r="J295" t="str">
            <v>○</v>
          </cell>
          <cell r="K295" t="str">
            <v>ﾌｫｰﾏｯﾄ</v>
          </cell>
          <cell r="L295" t="str">
            <v>合体版のみ★</v>
          </cell>
          <cell r="M295" t="str">
            <v>ﾌｫｰﾏｯﾄ</v>
          </cell>
          <cell r="N295" t="str">
            <v>合体版のみ★</v>
          </cell>
          <cell r="O295" t="str">
            <v>変更しない</v>
          </cell>
          <cell r="P295" t="str">
            <v>変更しない</v>
          </cell>
          <cell r="Q295" t="str">
            <v>変更しない</v>
          </cell>
          <cell r="Y295" t="str">
            <v>お客様各位</v>
          </cell>
          <cell r="AB295" t="str">
            <v>丸大食品株式会社</v>
          </cell>
          <cell r="AD295" t="str">
            <v>○</v>
          </cell>
          <cell r="AF295" t="str">
            <v>○</v>
          </cell>
          <cell r="AG295" t="str">
            <v>○</v>
          </cell>
          <cell r="AH295" t="str">
            <v>○</v>
          </cell>
          <cell r="AI295" t="str">
            <v>○</v>
          </cell>
          <cell r="AJ295" t="str">
            <v>○</v>
          </cell>
          <cell r="AK295" t="str">
            <v>○</v>
          </cell>
          <cell r="AL295" t="str">
            <v>○</v>
          </cell>
          <cell r="AM295" t="str">
            <v>○</v>
          </cell>
          <cell r="AO295">
            <v>30</v>
          </cell>
          <cell r="AP295">
            <v>20</v>
          </cell>
          <cell r="AQ295">
            <v>990</v>
          </cell>
          <cell r="AR295" t="str">
            <v>しない</v>
          </cell>
          <cell r="AU295" t="str">
            <v>佐川急便</v>
          </cell>
        </row>
        <row r="296">
          <cell r="A296" t="str">
            <v>6032</v>
          </cell>
          <cell r="B296" t="str">
            <v>10-6032-0</v>
          </cell>
          <cell r="D296" t="str">
            <v>10</v>
          </cell>
          <cell r="E296" t="str">
            <v>渡辺</v>
          </cell>
          <cell r="F296" t="str">
            <v>6032-0</v>
          </cell>
          <cell r="G296" t="str">
            <v>㈱C&amp;Fロジホールディングス</v>
          </cell>
          <cell r="H296">
            <v>1</v>
          </cell>
          <cell r="I296" t="str">
            <v>×</v>
          </cell>
          <cell r="J296" t="str">
            <v>×</v>
          </cell>
          <cell r="K296" t="str">
            <v>ﾌｫｰﾏｯﾄ</v>
          </cell>
          <cell r="L296" t="str">
            <v>合体版のみ★</v>
          </cell>
          <cell r="M296" t="str">
            <v>ﾌｫｰﾏｯﾄ</v>
          </cell>
          <cell r="N296" t="str">
            <v>合体版のみ★</v>
          </cell>
          <cell r="O296" t="str">
            <v>変更する</v>
          </cell>
          <cell r="P296" t="str">
            <v>変更する</v>
          </cell>
          <cell r="Q296" t="str">
            <v>変更しない</v>
          </cell>
          <cell r="Y296" t="str">
            <v>お客様各位</v>
          </cell>
          <cell r="AB296" t="str">
            <v>丸大食品株式会社</v>
          </cell>
          <cell r="AD296" t="str">
            <v>丸大食品（株）</v>
          </cell>
          <cell r="AG296" t="str">
            <v>請求書を送付しますので、期間内にお支払いください。</v>
          </cell>
          <cell r="AH296" t="str">
            <v>○</v>
          </cell>
          <cell r="AI296" t="str">
            <v>○</v>
          </cell>
          <cell r="AJ296" t="str">
            <v>○</v>
          </cell>
          <cell r="AK296" t="str">
            <v>○</v>
          </cell>
          <cell r="AL296" t="str">
            <v>○</v>
          </cell>
          <cell r="AM296" t="str">
            <v>○</v>
          </cell>
          <cell r="AO296">
            <v>30</v>
          </cell>
          <cell r="AP296">
            <v>20</v>
          </cell>
          <cell r="AQ296">
            <v>990</v>
          </cell>
          <cell r="AR296" t="str">
            <v>しない</v>
          </cell>
          <cell r="AU296" t="str">
            <v>㈱C&amp;Fロジホールディングス</v>
          </cell>
        </row>
        <row r="297">
          <cell r="A297" t="str">
            <v>6033</v>
          </cell>
          <cell r="B297" t="str">
            <v>10-6033-0</v>
          </cell>
          <cell r="D297" t="str">
            <v>10</v>
          </cell>
          <cell r="E297" t="str">
            <v>渡辺</v>
          </cell>
          <cell r="F297" t="str">
            <v>6033-0</v>
          </cell>
          <cell r="G297" t="str">
            <v>㈱アイソネットライン</v>
          </cell>
          <cell r="H297">
            <v>1</v>
          </cell>
          <cell r="I297" t="str">
            <v>×</v>
          </cell>
          <cell r="J297" t="str">
            <v>×</v>
          </cell>
          <cell r="K297" t="str">
            <v>ﾌｫｰﾏｯﾄ</v>
          </cell>
          <cell r="L297" t="str">
            <v>合体版のみ★</v>
          </cell>
          <cell r="M297" t="str">
            <v>ﾌｫｰﾏｯﾄ</v>
          </cell>
          <cell r="N297" t="str">
            <v>合体版のみ★</v>
          </cell>
          <cell r="O297" t="str">
            <v>変更する</v>
          </cell>
          <cell r="P297" t="str">
            <v>変更する</v>
          </cell>
          <cell r="Q297" t="str">
            <v>変更しない</v>
          </cell>
          <cell r="Y297" t="str">
            <v>お客様各位</v>
          </cell>
          <cell r="AB297" t="str">
            <v>丸大食品株式会社</v>
          </cell>
          <cell r="AD297" t="str">
            <v>丸大食品（株）</v>
          </cell>
          <cell r="AG297" t="str">
            <v>請求書を送付しますので、期間内にお支払いください。</v>
          </cell>
          <cell r="AH297" t="str">
            <v>○</v>
          </cell>
          <cell r="AI297" t="str">
            <v>○</v>
          </cell>
          <cell r="AJ297" t="str">
            <v>○</v>
          </cell>
          <cell r="AK297" t="str">
            <v>○</v>
          </cell>
          <cell r="AL297" t="str">
            <v>○</v>
          </cell>
          <cell r="AM297" t="str">
            <v>○</v>
          </cell>
          <cell r="AO297">
            <v>30</v>
          </cell>
          <cell r="AP297">
            <v>20</v>
          </cell>
          <cell r="AQ297">
            <v>990</v>
          </cell>
          <cell r="AR297" t="str">
            <v>しない</v>
          </cell>
          <cell r="AU297" t="str">
            <v>㈱アイソネットライン</v>
          </cell>
        </row>
        <row r="298">
          <cell r="A298" t="str">
            <v>6034</v>
          </cell>
          <cell r="B298" t="str">
            <v>10-6034-0</v>
          </cell>
          <cell r="D298" t="str">
            <v>10</v>
          </cell>
          <cell r="E298" t="str">
            <v>渡辺</v>
          </cell>
          <cell r="F298" t="str">
            <v>6034-0</v>
          </cell>
          <cell r="G298" t="str">
            <v>名糖運輸㈱</v>
          </cell>
          <cell r="H298">
            <v>2</v>
          </cell>
          <cell r="I298" t="str">
            <v>×</v>
          </cell>
          <cell r="J298" t="str">
            <v>×</v>
          </cell>
          <cell r="K298" t="str">
            <v>ﾌｫｰﾏｯﾄ</v>
          </cell>
          <cell r="L298" t="str">
            <v>合体版のみ★</v>
          </cell>
          <cell r="M298" t="str">
            <v>ﾌｫｰﾏｯﾄ</v>
          </cell>
          <cell r="N298" t="str">
            <v>合体版のみ★</v>
          </cell>
          <cell r="O298" t="str">
            <v>変更する</v>
          </cell>
          <cell r="P298" t="str">
            <v>変更する</v>
          </cell>
          <cell r="Q298" t="str">
            <v>変更しない</v>
          </cell>
          <cell r="Y298" t="str">
            <v>お客様各位</v>
          </cell>
          <cell r="AB298" t="str">
            <v>丸大食品株式会社</v>
          </cell>
          <cell r="AD298" t="str">
            <v>丸大食品（株）</v>
          </cell>
          <cell r="AG298" t="str">
            <v>請求書を送付しますので、期間内にお支払いください。</v>
          </cell>
          <cell r="AH298" t="str">
            <v>○</v>
          </cell>
          <cell r="AI298" t="str">
            <v>○</v>
          </cell>
          <cell r="AJ298" t="str">
            <v>○</v>
          </cell>
          <cell r="AK298" t="str">
            <v>○</v>
          </cell>
          <cell r="AL298" t="str">
            <v>○</v>
          </cell>
          <cell r="AM298" t="str">
            <v>○</v>
          </cell>
          <cell r="AO298">
            <v>30</v>
          </cell>
          <cell r="AP298">
            <v>20</v>
          </cell>
          <cell r="AQ298">
            <v>990</v>
          </cell>
          <cell r="AR298" t="str">
            <v>しない</v>
          </cell>
          <cell r="AU298" t="str">
            <v>名糖運輸㈱</v>
          </cell>
        </row>
        <row r="299">
          <cell r="A299" t="str">
            <v>6034-1</v>
          </cell>
          <cell r="B299" t="str">
            <v>10-6034-1</v>
          </cell>
          <cell r="D299" t="str">
            <v>10</v>
          </cell>
          <cell r="E299" t="str">
            <v>渡辺</v>
          </cell>
          <cell r="F299" t="str">
            <v>6034-1</v>
          </cell>
          <cell r="G299" t="str">
            <v>名糖運輸㈱　個人</v>
          </cell>
          <cell r="H299">
            <v>1</v>
          </cell>
          <cell r="I299" t="str">
            <v>○</v>
          </cell>
          <cell r="J299" t="str">
            <v>○</v>
          </cell>
          <cell r="K299" t="str">
            <v>ﾌｫｰﾏｯﾄ</v>
          </cell>
          <cell r="L299" t="str">
            <v>合体版のみ★</v>
          </cell>
          <cell r="M299" t="str">
            <v>ﾌｫｰﾏｯﾄ</v>
          </cell>
          <cell r="N299" t="str">
            <v>合体版のみ★</v>
          </cell>
          <cell r="O299" t="str">
            <v>変更しない</v>
          </cell>
          <cell r="P299" t="str">
            <v>変更しない</v>
          </cell>
          <cell r="Q299" t="str">
            <v>変更しない</v>
          </cell>
          <cell r="Y299" t="str">
            <v>お客様各位</v>
          </cell>
          <cell r="AB299" t="str">
            <v>丸大食品株式会社</v>
          </cell>
          <cell r="AD299" t="str">
            <v>○</v>
          </cell>
          <cell r="AF299" t="str">
            <v>○</v>
          </cell>
          <cell r="AG299" t="str">
            <v>○</v>
          </cell>
          <cell r="AH299" t="str">
            <v>○</v>
          </cell>
          <cell r="AI299" t="str">
            <v>○</v>
          </cell>
          <cell r="AJ299" t="str">
            <v>○</v>
          </cell>
          <cell r="AK299" t="str">
            <v>○</v>
          </cell>
          <cell r="AL299" t="str">
            <v>○</v>
          </cell>
          <cell r="AM299" t="str">
            <v>○</v>
          </cell>
          <cell r="AO299">
            <v>30</v>
          </cell>
          <cell r="AP299">
            <v>20</v>
          </cell>
          <cell r="AQ299">
            <v>990</v>
          </cell>
          <cell r="AR299" t="str">
            <v>しない</v>
          </cell>
        </row>
        <row r="300">
          <cell r="A300" t="str">
            <v>6036</v>
          </cell>
          <cell r="B300" t="str">
            <v>10-6036-0</v>
          </cell>
          <cell r="D300" t="str">
            <v>10</v>
          </cell>
          <cell r="E300" t="str">
            <v>渡辺</v>
          </cell>
          <cell r="F300" t="str">
            <v>6036-0</v>
          </cell>
          <cell r="G300" t="str">
            <v>ヤマト運輸㈱杉並和泉営業所</v>
          </cell>
          <cell r="H300">
            <v>2</v>
          </cell>
          <cell r="I300" t="str">
            <v>○</v>
          </cell>
          <cell r="J300" t="str">
            <v>○</v>
          </cell>
          <cell r="K300" t="str">
            <v>ﾌｫｰﾏｯﾄ</v>
          </cell>
          <cell r="L300" t="str">
            <v>【変動】合体版のみ</v>
          </cell>
          <cell r="M300" t="str">
            <v>ﾌｫｰﾏｯﾄ</v>
          </cell>
          <cell r="N300" t="str">
            <v>【変動】合体版のみ</v>
          </cell>
          <cell r="O300" t="str">
            <v>変更しない</v>
          </cell>
          <cell r="P300" t="str">
            <v>変更しない</v>
          </cell>
          <cell r="Q300" t="str">
            <v>変更しない</v>
          </cell>
          <cell r="Y300" t="str">
            <v>お客様各位</v>
          </cell>
          <cell r="AB300" t="str">
            <v>丸大食品株式会社</v>
          </cell>
          <cell r="AD300" t="str">
            <v>○</v>
          </cell>
          <cell r="AF300" t="str">
            <v>○</v>
          </cell>
          <cell r="AG300" t="str">
            <v>○</v>
          </cell>
          <cell r="AH300" t="str">
            <v>○</v>
          </cell>
          <cell r="AI300" t="str">
            <v>○</v>
          </cell>
          <cell r="AJ300" t="str">
            <v>○</v>
          </cell>
          <cell r="AK300" t="str">
            <v>○</v>
          </cell>
          <cell r="AL300" t="str">
            <v>○</v>
          </cell>
          <cell r="AM300" t="str">
            <v>○</v>
          </cell>
          <cell r="AO300">
            <v>40</v>
          </cell>
          <cell r="AP300">
            <v>20</v>
          </cell>
          <cell r="AQ300">
            <v>990</v>
          </cell>
          <cell r="AR300" t="str">
            <v>しない</v>
          </cell>
          <cell r="AU300" t="str">
            <v>ヤマト運輸㈱杉並和泉営業所</v>
          </cell>
        </row>
        <row r="301">
          <cell r="A301" t="str">
            <v>6037</v>
          </cell>
          <cell r="B301" t="str">
            <v>10-6037-0</v>
          </cell>
          <cell r="D301" t="str">
            <v>10</v>
          </cell>
          <cell r="E301" t="str">
            <v>渡辺</v>
          </cell>
          <cell r="F301" t="str">
            <v>6037-0</v>
          </cell>
          <cell r="G301" t="str">
            <v>ヘルシーライフ株式会社</v>
          </cell>
          <cell r="H301">
            <v>2</v>
          </cell>
          <cell r="I301" t="str">
            <v>○</v>
          </cell>
          <cell r="J301" t="str">
            <v>○</v>
          </cell>
          <cell r="K301" t="str">
            <v>ﾌｫｰﾏｯﾄ</v>
          </cell>
          <cell r="L301" t="str">
            <v>【変動】合体版のみ</v>
          </cell>
          <cell r="M301" t="str">
            <v>ﾌｫｰﾏｯﾄ</v>
          </cell>
          <cell r="N301" t="str">
            <v>【変動】合体版のみ</v>
          </cell>
          <cell r="O301" t="str">
            <v>変更しない</v>
          </cell>
          <cell r="P301" t="str">
            <v>変更しない</v>
          </cell>
          <cell r="Q301" t="str">
            <v>変更しない</v>
          </cell>
          <cell r="Y301" t="str">
            <v>お客様各位</v>
          </cell>
          <cell r="AB301" t="str">
            <v>丸大食品株式会社</v>
          </cell>
          <cell r="AD301" t="str">
            <v>○</v>
          </cell>
          <cell r="AF301" t="str">
            <v>○</v>
          </cell>
          <cell r="AG301" t="str">
            <v>○</v>
          </cell>
          <cell r="AH301" t="str">
            <v>○</v>
          </cell>
          <cell r="AI301" t="str">
            <v>○</v>
          </cell>
          <cell r="AJ301" t="str">
            <v>○</v>
          </cell>
          <cell r="AK301" t="str">
            <v>○</v>
          </cell>
          <cell r="AL301" t="str">
            <v>○</v>
          </cell>
          <cell r="AM301" t="str">
            <v>○</v>
          </cell>
          <cell r="AO301">
            <v>40</v>
          </cell>
          <cell r="AP301">
            <v>20</v>
          </cell>
          <cell r="AQ301">
            <v>990</v>
          </cell>
          <cell r="AR301" t="str">
            <v>しない</v>
          </cell>
          <cell r="AU301" t="str">
            <v>ヘルシーライフ株式会社</v>
          </cell>
        </row>
        <row r="302">
          <cell r="A302" t="str">
            <v>6043</v>
          </cell>
          <cell r="B302" t="str">
            <v>10-6043-0</v>
          </cell>
          <cell r="D302" t="str">
            <v>10</v>
          </cell>
          <cell r="E302" t="str">
            <v>渡辺</v>
          </cell>
          <cell r="F302" t="str">
            <v>6043-0</v>
          </cell>
          <cell r="G302" t="str">
            <v>神奈川県洋服商工業協同組合</v>
          </cell>
          <cell r="H302">
            <v>0</v>
          </cell>
          <cell r="I302" t="str">
            <v>○</v>
          </cell>
          <cell r="J302" t="str">
            <v>○</v>
          </cell>
          <cell r="K302" t="str">
            <v>ﾌｫｰﾏｯﾄ</v>
          </cell>
          <cell r="L302" t="str">
            <v>企業名なし(990)</v>
          </cell>
          <cell r="M302" t="str">
            <v>ﾌｫｰﾏｯﾄ</v>
          </cell>
          <cell r="N302" t="str">
            <v>企業名なし(990)</v>
          </cell>
          <cell r="O302" t="str">
            <v/>
          </cell>
          <cell r="P302" t="str">
            <v/>
          </cell>
          <cell r="Q302" t="str">
            <v/>
          </cell>
          <cell r="R302" t="str">
            <v>×</v>
          </cell>
          <cell r="S302" t="str">
            <v/>
          </cell>
          <cell r="T302" t="str">
            <v/>
          </cell>
          <cell r="U302" t="str">
            <v/>
          </cell>
          <cell r="V302" t="str">
            <v/>
          </cell>
          <cell r="W302" t="str">
            <v/>
          </cell>
          <cell r="X302" t="str">
            <v/>
          </cell>
          <cell r="Y302" t="str">
            <v>お客様各位</v>
          </cell>
          <cell r="AA302" t="str">
            <v/>
          </cell>
          <cell r="AB302" t="str">
            <v>丸大食品株式会社</v>
          </cell>
          <cell r="AC302" t="str">
            <v/>
          </cell>
          <cell r="AD302" t="str">
            <v/>
          </cell>
          <cell r="AE302" t="str">
            <v/>
          </cell>
          <cell r="AF302" t="str">
            <v/>
          </cell>
          <cell r="AG302" t="str">
            <v/>
          </cell>
          <cell r="AH302" t="str">
            <v>○</v>
          </cell>
          <cell r="AI302" t="str">
            <v>○</v>
          </cell>
          <cell r="AJ302" t="str">
            <v>○</v>
          </cell>
          <cell r="AK302" t="str">
            <v/>
          </cell>
          <cell r="AL302" t="str">
            <v/>
          </cell>
          <cell r="AM302" t="str">
            <v/>
          </cell>
          <cell r="AO302">
            <v>30</v>
          </cell>
          <cell r="AP302">
            <v>20</v>
          </cell>
          <cell r="AQ302">
            <v>990</v>
          </cell>
          <cell r="AR302" t="str">
            <v>しない</v>
          </cell>
          <cell r="AS302">
            <v>6</v>
          </cell>
          <cell r="AT302" t="str">
            <v/>
          </cell>
          <cell r="AU302" t="str">
            <v>神奈川県洋服商工業協同組合</v>
          </cell>
          <cell r="AV302" t="str">
            <v/>
          </cell>
          <cell r="AW302" t="str">
            <v/>
          </cell>
          <cell r="AX302" t="str">
            <v/>
          </cell>
        </row>
        <row r="303">
          <cell r="A303" t="str">
            <v>6047-2</v>
          </cell>
          <cell r="B303" t="str">
            <v>10-6047-2</v>
          </cell>
          <cell r="D303" t="str">
            <v>10</v>
          </cell>
          <cell r="E303" t="str">
            <v>渡辺</v>
          </cell>
          <cell r="F303" t="str">
            <v>6047-2</v>
          </cell>
          <cell r="G303" t="str">
            <v>（株）西部住建</v>
          </cell>
          <cell r="H303">
            <v>1</v>
          </cell>
          <cell r="I303" t="str">
            <v>○</v>
          </cell>
          <cell r="J303" t="str">
            <v>○</v>
          </cell>
          <cell r="K303" t="str">
            <v>ﾌｫｰﾏｯﾄ</v>
          </cell>
          <cell r="L303" t="str">
            <v>通常+自家用★</v>
          </cell>
          <cell r="M303" t="str">
            <v>ﾌｫｰﾏｯﾄ</v>
          </cell>
          <cell r="N303" t="str">
            <v>通常+自家用★</v>
          </cell>
          <cell r="O303" t="str">
            <v>変更しない</v>
          </cell>
          <cell r="P303" t="str">
            <v>変更しない</v>
          </cell>
          <cell r="Q303" t="str">
            <v>変更しない</v>
          </cell>
          <cell r="R303" t="str">
            <v>×</v>
          </cell>
          <cell r="S303" t="str">
            <v>必要なし</v>
          </cell>
          <cell r="U303" t="str">
            <v>必要なし</v>
          </cell>
          <cell r="W303" t="str">
            <v>必要なし</v>
          </cell>
          <cell r="Y303" t="str">
            <v>お客様各位</v>
          </cell>
          <cell r="AB303" t="str">
            <v>丸大食品株式会社</v>
          </cell>
          <cell r="AC303" t="str">
            <v>裏面</v>
          </cell>
          <cell r="AD303" t="str">
            <v>○</v>
          </cell>
          <cell r="AF303" t="str">
            <v>○</v>
          </cell>
          <cell r="AG303" t="str">
            <v>○</v>
          </cell>
          <cell r="AH303" t="str">
            <v>○</v>
          </cell>
          <cell r="AI303" t="str">
            <v>○</v>
          </cell>
          <cell r="AJ303" t="str">
            <v>○</v>
          </cell>
          <cell r="AK303" t="str">
            <v>○</v>
          </cell>
          <cell r="AL303" t="str">
            <v>○</v>
          </cell>
          <cell r="AM303" t="str">
            <v>○</v>
          </cell>
          <cell r="AO303">
            <v>30</v>
          </cell>
          <cell r="AP303">
            <v>20</v>
          </cell>
          <cell r="AQ303">
            <v>990</v>
          </cell>
          <cell r="AR303" t="str">
            <v>しない</v>
          </cell>
          <cell r="AU303" t="str">
            <v>（株）西部住建</v>
          </cell>
        </row>
        <row r="304">
          <cell r="A304" t="str">
            <v>6051</v>
          </cell>
          <cell r="B304" t="str">
            <v>10-6051-0</v>
          </cell>
          <cell r="D304" t="str">
            <v>10</v>
          </cell>
          <cell r="E304" t="str">
            <v>渡辺</v>
          </cell>
          <cell r="F304" t="str">
            <v>6051-0</v>
          </cell>
          <cell r="G304" t="str">
            <v>清水　陽子</v>
          </cell>
          <cell r="H304">
            <v>3</v>
          </cell>
          <cell r="I304" t="str">
            <v>×</v>
          </cell>
          <cell r="J304" t="str">
            <v>○</v>
          </cell>
          <cell r="M304" t="str">
            <v>ﾌｫｰﾏｯﾄ</v>
          </cell>
          <cell r="N304" t="str">
            <v>【変動】合体版のみ</v>
          </cell>
          <cell r="Y304" t="str">
            <v>お客様各位</v>
          </cell>
          <cell r="AB304" t="str">
            <v>丸大食品株式会社</v>
          </cell>
          <cell r="AI304" t="str">
            <v>○</v>
          </cell>
          <cell r="AO304">
            <v>35</v>
          </cell>
          <cell r="AP304">
            <v>20</v>
          </cell>
          <cell r="AQ304">
            <v>990</v>
          </cell>
          <cell r="AR304" t="str">
            <v>しない</v>
          </cell>
        </row>
        <row r="305">
          <cell r="A305" t="str">
            <v>6058</v>
          </cell>
          <cell r="B305" t="str">
            <v>10-6058-0</v>
          </cell>
          <cell r="D305" t="str">
            <v>10</v>
          </cell>
          <cell r="E305" t="str">
            <v>渡辺</v>
          </cell>
          <cell r="F305" t="str">
            <v>6058-0</v>
          </cell>
          <cell r="G305" t="str">
            <v>ギフトプラザML</v>
          </cell>
          <cell r="H305">
            <v>132</v>
          </cell>
          <cell r="I305" t="str">
            <v>×</v>
          </cell>
          <cell r="J305" t="str">
            <v>×</v>
          </cell>
          <cell r="AQ305">
            <v>650</v>
          </cell>
        </row>
        <row r="306">
          <cell r="A306" t="str">
            <v>6059</v>
          </cell>
          <cell r="B306" t="str">
            <v>10-6059-0</v>
          </cell>
          <cell r="D306" t="str">
            <v>10</v>
          </cell>
          <cell r="E306" t="str">
            <v>渡辺</v>
          </cell>
          <cell r="F306" t="str">
            <v>6059-0</v>
          </cell>
          <cell r="G306" t="str">
            <v>株式会社文教　甲府支社</v>
          </cell>
          <cell r="H306">
            <v>4</v>
          </cell>
          <cell r="I306" t="str">
            <v>×</v>
          </cell>
          <cell r="J306" t="str">
            <v>○</v>
          </cell>
          <cell r="K306" t="str">
            <v>ﾌｫｰﾏｯﾄ</v>
          </cell>
          <cell r="L306" t="str">
            <v>【変動】合体版のみ</v>
          </cell>
          <cell r="M306" t="str">
            <v>ﾌｫｰﾏｯﾄ</v>
          </cell>
          <cell r="N306" t="str">
            <v>【変動】合体版のみ</v>
          </cell>
          <cell r="O306" t="str">
            <v>変更する</v>
          </cell>
          <cell r="P306" t="str">
            <v>変更する</v>
          </cell>
          <cell r="Q306" t="str">
            <v>変更しない</v>
          </cell>
          <cell r="T306" t="str">
            <v>【変動】合体版のみ</v>
          </cell>
          <cell r="V306" t="str">
            <v>【変動】合体版のみ</v>
          </cell>
          <cell r="Y306" t="str">
            <v>お客様各位</v>
          </cell>
          <cell r="AB306" t="str">
            <v>丸大食品株式会社</v>
          </cell>
          <cell r="AD306" t="str">
            <v>担当者様</v>
          </cell>
          <cell r="AG306" t="str">
            <v>担当者様までお支払いください。</v>
          </cell>
          <cell r="AH306" t="str">
            <v>○</v>
          </cell>
          <cell r="AI306" t="str">
            <v>○</v>
          </cell>
          <cell r="AJ306" t="str">
            <v>○</v>
          </cell>
          <cell r="AK306" t="str">
            <v>○</v>
          </cell>
          <cell r="AL306" t="str">
            <v>○</v>
          </cell>
          <cell r="AM306" t="str">
            <v>○</v>
          </cell>
          <cell r="AO306">
            <v>45</v>
          </cell>
          <cell r="AP306">
            <v>20</v>
          </cell>
          <cell r="AQ306">
            <v>990</v>
          </cell>
          <cell r="AR306" t="str">
            <v>しない</v>
          </cell>
          <cell r="AU306" t="str">
            <v>株式会社文教　甲府支社</v>
          </cell>
        </row>
        <row r="307">
          <cell r="A307" t="str">
            <v>6063</v>
          </cell>
          <cell r="B307" t="str">
            <v>10-6063-0</v>
          </cell>
          <cell r="D307" t="str">
            <v>10</v>
          </cell>
          <cell r="E307" t="str">
            <v>渡辺</v>
          </cell>
          <cell r="F307" t="str">
            <v>6063-0</v>
          </cell>
          <cell r="G307" t="str">
            <v>テルウェル東日本</v>
          </cell>
          <cell r="H307">
            <v>0</v>
          </cell>
          <cell r="I307" t="str">
            <v>○</v>
          </cell>
          <cell r="J307" t="str">
            <v>○</v>
          </cell>
          <cell r="K307" t="str">
            <v>ﾌｫｰﾏｯﾄ</v>
          </cell>
          <cell r="L307" t="str">
            <v>【変動】合体版のみ</v>
          </cell>
          <cell r="M307" t="str">
            <v>ﾌｫｰﾏｯﾄ</v>
          </cell>
          <cell r="N307" t="str">
            <v>【変動】合体版のみ</v>
          </cell>
          <cell r="O307" t="str">
            <v>変更しない</v>
          </cell>
          <cell r="P307" t="str">
            <v>変更しない</v>
          </cell>
          <cell r="Q307" t="str">
            <v>変更しない</v>
          </cell>
          <cell r="Y307" t="str">
            <v>お客様各位</v>
          </cell>
          <cell r="AB307" t="str">
            <v>丸大食品株式会社</v>
          </cell>
          <cell r="AD307" t="str">
            <v>○</v>
          </cell>
          <cell r="AF307" t="str">
            <v>○</v>
          </cell>
          <cell r="AG307" t="str">
            <v>○</v>
          </cell>
          <cell r="AH307" t="str">
            <v>○</v>
          </cell>
          <cell r="AI307" t="str">
            <v>○</v>
          </cell>
          <cell r="AJ307" t="str">
            <v>○</v>
          </cell>
          <cell r="AK307" t="str">
            <v>○</v>
          </cell>
          <cell r="AL307" t="str">
            <v>○</v>
          </cell>
          <cell r="AM307" t="str">
            <v>○</v>
          </cell>
          <cell r="AO307">
            <v>33.332999999999998</v>
          </cell>
          <cell r="AP307">
            <v>20</v>
          </cell>
          <cell r="AQ307">
            <v>990</v>
          </cell>
          <cell r="AR307" t="str">
            <v>しない</v>
          </cell>
          <cell r="AU307" t="str">
            <v>テルウェル東日本</v>
          </cell>
        </row>
        <row r="308">
          <cell r="A308" t="str">
            <v>6072-5</v>
          </cell>
          <cell r="B308" t="str">
            <v>10-6072-5</v>
          </cell>
          <cell r="D308" t="str">
            <v>10</v>
          </cell>
          <cell r="E308" t="str">
            <v>渡辺</v>
          </cell>
          <cell r="F308" t="str">
            <v>6072-5</v>
          </cell>
          <cell r="G308" t="str">
            <v>㈱公和産業（結城市</v>
          </cell>
          <cell r="H308">
            <v>1</v>
          </cell>
          <cell r="I308" t="str">
            <v>○</v>
          </cell>
          <cell r="J308" t="str">
            <v>○</v>
          </cell>
          <cell r="K308" t="str">
            <v>ﾌｫｰﾏｯﾄ</v>
          </cell>
          <cell r="L308" t="str">
            <v>通常+自家用★</v>
          </cell>
          <cell r="M308" t="str">
            <v>ﾌｫｰﾏｯﾄ</v>
          </cell>
          <cell r="N308" t="str">
            <v>通常+自家用★</v>
          </cell>
          <cell r="O308" t="str">
            <v>変更しない</v>
          </cell>
          <cell r="P308" t="str">
            <v>変更する</v>
          </cell>
          <cell r="Q308" t="str">
            <v>変更しない</v>
          </cell>
          <cell r="R308" t="str">
            <v>×</v>
          </cell>
          <cell r="Y308" t="str">
            <v>お客様各位</v>
          </cell>
          <cell r="AB308" t="str">
            <v>丸大食品株式会社</v>
          </cell>
          <cell r="AE308" t="str">
            <v>FAX、又は郵送にて</v>
          </cell>
          <cell r="AF308" t="str">
            <v>○</v>
          </cell>
          <cell r="AG308" t="str">
            <v>後日、請求書をお送りします。</v>
          </cell>
          <cell r="AH308" t="str">
            <v>○</v>
          </cell>
          <cell r="AI308" t="str">
            <v>○</v>
          </cell>
          <cell r="AJ308" t="str">
            <v>○</v>
          </cell>
          <cell r="AO308">
            <v>30</v>
          </cell>
          <cell r="AP308">
            <v>20</v>
          </cell>
          <cell r="AQ308">
            <v>990</v>
          </cell>
          <cell r="AR308" t="str">
            <v>しない</v>
          </cell>
          <cell r="AS308">
            <v>5</v>
          </cell>
          <cell r="AT308">
            <v>11</v>
          </cell>
          <cell r="AU308" t="str">
            <v>㈱公和産業</v>
          </cell>
        </row>
        <row r="309">
          <cell r="A309" t="str">
            <v>6073</v>
          </cell>
          <cell r="B309" t="str">
            <v>10-6073-0</v>
          </cell>
          <cell r="D309" t="str">
            <v>10</v>
          </cell>
          <cell r="E309" t="str">
            <v>渡辺</v>
          </cell>
          <cell r="F309" t="str">
            <v>6073-0</v>
          </cell>
          <cell r="G309" t="str">
            <v>㈱相川プレス工業</v>
          </cell>
          <cell r="H309">
            <v>1</v>
          </cell>
          <cell r="I309" t="str">
            <v>○</v>
          </cell>
          <cell r="J309" t="str">
            <v>○</v>
          </cell>
          <cell r="K309" t="str">
            <v>ﾌｫｰﾏｯﾄ</v>
          </cell>
          <cell r="L309" t="str">
            <v>合体版のみ★</v>
          </cell>
          <cell r="M309" t="str">
            <v>ﾌｫｰﾏｯﾄ</v>
          </cell>
          <cell r="N309" t="str">
            <v>合体版のみ★</v>
          </cell>
          <cell r="O309" t="str">
            <v>変更しない</v>
          </cell>
          <cell r="P309" t="str">
            <v>変更しない</v>
          </cell>
          <cell r="Q309" t="str">
            <v>変更しない</v>
          </cell>
          <cell r="Y309" t="str">
            <v>お客様各位</v>
          </cell>
          <cell r="AB309" t="str">
            <v>丸大食品株式会社</v>
          </cell>
          <cell r="AD309" t="str">
            <v>○</v>
          </cell>
          <cell r="AF309" t="str">
            <v>○</v>
          </cell>
          <cell r="AG309" t="str">
            <v>○</v>
          </cell>
          <cell r="AH309" t="str">
            <v>○</v>
          </cell>
          <cell r="AI309" t="str">
            <v>○</v>
          </cell>
          <cell r="AJ309" t="str">
            <v>○</v>
          </cell>
          <cell r="AK309" t="str">
            <v>○</v>
          </cell>
          <cell r="AL309" t="str">
            <v>○</v>
          </cell>
          <cell r="AM309" t="str">
            <v>○</v>
          </cell>
          <cell r="AO309">
            <v>30</v>
          </cell>
          <cell r="AP309">
            <v>20</v>
          </cell>
          <cell r="AQ309">
            <v>990</v>
          </cell>
          <cell r="AR309" t="str">
            <v>しない</v>
          </cell>
          <cell r="AU309" t="str">
            <v>㈱相川プレス工業</v>
          </cell>
        </row>
        <row r="310">
          <cell r="A310" t="str">
            <v>6074</v>
          </cell>
          <cell r="B310" t="str">
            <v>10-6074-0</v>
          </cell>
          <cell r="D310" t="str">
            <v>10</v>
          </cell>
          <cell r="E310" t="str">
            <v>渡辺</v>
          </cell>
          <cell r="F310" t="str">
            <v>6074-0</v>
          </cell>
          <cell r="G310" t="str">
            <v>㈱山梨スポーツ</v>
          </cell>
          <cell r="H310">
            <v>11</v>
          </cell>
          <cell r="I310" t="str">
            <v>○</v>
          </cell>
          <cell r="J310" t="str">
            <v>○</v>
          </cell>
          <cell r="K310" t="str">
            <v>ﾌｫｰﾏｯﾄ</v>
          </cell>
          <cell r="L310" t="str">
            <v>合体版のみ★</v>
          </cell>
          <cell r="M310" t="str">
            <v>ﾌｫｰﾏｯﾄ</v>
          </cell>
          <cell r="N310" t="str">
            <v>合体版のみ★</v>
          </cell>
          <cell r="O310" t="str">
            <v>変更する</v>
          </cell>
          <cell r="P310" t="str">
            <v>変更する</v>
          </cell>
          <cell r="Q310" t="str">
            <v>変更しない</v>
          </cell>
          <cell r="Y310" t="str">
            <v>お客様各位</v>
          </cell>
          <cell r="AB310" t="str">
            <v>丸大食品株式会社</v>
          </cell>
          <cell r="AD310" t="str">
            <v>担当者様</v>
          </cell>
          <cell r="AG310" t="str">
            <v>担当者様までお支払いください。</v>
          </cell>
          <cell r="AH310" t="str">
            <v>○</v>
          </cell>
          <cell r="AI310" t="str">
            <v>○</v>
          </cell>
          <cell r="AJ310" t="str">
            <v>○</v>
          </cell>
          <cell r="AK310" t="str">
            <v>○</v>
          </cell>
          <cell r="AL310" t="str">
            <v>○</v>
          </cell>
          <cell r="AM310" t="str">
            <v>○</v>
          </cell>
          <cell r="AO310">
            <v>30</v>
          </cell>
          <cell r="AP310">
            <v>20</v>
          </cell>
          <cell r="AQ310">
            <v>990</v>
          </cell>
          <cell r="AR310" t="str">
            <v>しない</v>
          </cell>
          <cell r="AU310" t="str">
            <v>㈱山梨スポーツ</v>
          </cell>
        </row>
        <row r="311">
          <cell r="A311" t="str">
            <v>6075</v>
          </cell>
          <cell r="B311" t="str">
            <v>10-6075-0</v>
          </cell>
          <cell r="D311" t="str">
            <v>10</v>
          </cell>
          <cell r="E311" t="str">
            <v>渡辺</v>
          </cell>
          <cell r="F311" t="str">
            <v>6075-0</v>
          </cell>
          <cell r="G311" t="str">
            <v>株式会社ツルタ</v>
          </cell>
          <cell r="H311">
            <v>2</v>
          </cell>
          <cell r="I311" t="str">
            <v>○</v>
          </cell>
          <cell r="J311" t="str">
            <v>○</v>
          </cell>
          <cell r="K311" t="str">
            <v>ﾌｫｰﾏｯﾄ</v>
          </cell>
          <cell r="L311" t="str">
            <v>【変動】基本版のみ</v>
          </cell>
          <cell r="M311" t="str">
            <v>ﾌｫｰﾏｯﾄ</v>
          </cell>
          <cell r="N311" t="str">
            <v>【変動】基本版のみ</v>
          </cell>
          <cell r="O311" t="str">
            <v>変更する</v>
          </cell>
          <cell r="P311" t="str">
            <v>変更する</v>
          </cell>
          <cell r="Q311" t="str">
            <v>変更しない</v>
          </cell>
          <cell r="Y311" t="str">
            <v>お客様各位</v>
          </cell>
          <cell r="AB311" t="str">
            <v>丸大食品株式会社</v>
          </cell>
          <cell r="AD311" t="str">
            <v>担当者様</v>
          </cell>
          <cell r="AG311" t="str">
            <v>担当者様までお支払いください。</v>
          </cell>
          <cell r="AH311" t="str">
            <v>○</v>
          </cell>
          <cell r="AI311" t="str">
            <v>○</v>
          </cell>
          <cell r="AJ311" t="str">
            <v>○</v>
          </cell>
          <cell r="AK311" t="str">
            <v>○</v>
          </cell>
          <cell r="AL311" t="str">
            <v>○</v>
          </cell>
          <cell r="AM311" t="str">
            <v>○</v>
          </cell>
          <cell r="AO311">
            <v>50</v>
          </cell>
          <cell r="AP311">
            <v>20</v>
          </cell>
          <cell r="AQ311">
            <v>990</v>
          </cell>
          <cell r="AR311" t="str">
            <v>しない</v>
          </cell>
          <cell r="AU311" t="str">
            <v>株式会社ツルタ</v>
          </cell>
        </row>
        <row r="312">
          <cell r="A312" t="str">
            <v>6076</v>
          </cell>
          <cell r="B312" t="str">
            <v>10-6076-0</v>
          </cell>
          <cell r="D312" t="str">
            <v>10</v>
          </cell>
          <cell r="E312" t="str">
            <v>渡辺</v>
          </cell>
          <cell r="F312" t="str">
            <v>6076-0</v>
          </cell>
          <cell r="G312" t="str">
            <v>かなものや　ワタナベ</v>
          </cell>
          <cell r="H312">
            <v>19</v>
          </cell>
          <cell r="I312" t="str">
            <v>○</v>
          </cell>
          <cell r="J312" t="str">
            <v>○</v>
          </cell>
          <cell r="K312" t="str">
            <v>ﾌｫｰﾏｯﾄ</v>
          </cell>
          <cell r="L312" t="str">
            <v>合体版のみ★</v>
          </cell>
          <cell r="M312" t="str">
            <v>ﾌｫｰﾏｯﾄ</v>
          </cell>
          <cell r="N312" t="str">
            <v>合体版のみ★</v>
          </cell>
          <cell r="O312" t="str">
            <v>変更する</v>
          </cell>
          <cell r="P312" t="str">
            <v>変更する</v>
          </cell>
          <cell r="Q312" t="str">
            <v>変更しない</v>
          </cell>
          <cell r="Y312" t="str">
            <v>お客様各位</v>
          </cell>
          <cell r="AB312" t="str">
            <v>丸大食品株式会社</v>
          </cell>
          <cell r="AD312" t="str">
            <v>担当者様</v>
          </cell>
          <cell r="AG312" t="str">
            <v>担当者様までお支払いください。</v>
          </cell>
          <cell r="AH312" t="str">
            <v>○</v>
          </cell>
          <cell r="AI312" t="str">
            <v>○</v>
          </cell>
          <cell r="AJ312" t="str">
            <v>○</v>
          </cell>
          <cell r="AK312" t="str">
            <v>○</v>
          </cell>
          <cell r="AL312" t="str">
            <v>○</v>
          </cell>
          <cell r="AM312" t="str">
            <v>○</v>
          </cell>
          <cell r="AO312">
            <v>30</v>
          </cell>
          <cell r="AP312">
            <v>20</v>
          </cell>
          <cell r="AQ312">
            <v>990</v>
          </cell>
          <cell r="AR312" t="str">
            <v>しない</v>
          </cell>
          <cell r="AU312" t="str">
            <v>かなものや　ワタナベ</v>
          </cell>
        </row>
        <row r="313">
          <cell r="A313" t="str">
            <v>6088</v>
          </cell>
          <cell r="B313" t="str">
            <v>10-6088-0</v>
          </cell>
          <cell r="D313" t="str">
            <v>10</v>
          </cell>
          <cell r="E313" t="str">
            <v>渡辺</v>
          </cell>
          <cell r="F313" t="str">
            <v>6088-0</v>
          </cell>
          <cell r="G313" t="str">
            <v>横浜北部医療協同組合</v>
          </cell>
          <cell r="H313">
            <v>0</v>
          </cell>
          <cell r="I313" t="str">
            <v>×</v>
          </cell>
          <cell r="J313" t="str">
            <v>×</v>
          </cell>
          <cell r="K313" t="str">
            <v>ﾌｫｰﾏｯﾄ</v>
          </cell>
          <cell r="L313" t="str">
            <v>企業名なし(990)</v>
          </cell>
          <cell r="M313" t="str">
            <v>ﾌｫｰﾏｯﾄ</v>
          </cell>
          <cell r="N313" t="str">
            <v>企業名なし(880)</v>
          </cell>
          <cell r="O313" t="str">
            <v/>
          </cell>
          <cell r="P313" t="str">
            <v/>
          </cell>
          <cell r="Q313" t="str">
            <v/>
          </cell>
          <cell r="R313" t="str">
            <v>×</v>
          </cell>
          <cell r="S313" t="str">
            <v/>
          </cell>
          <cell r="T313" t="str">
            <v/>
          </cell>
          <cell r="U313" t="str">
            <v/>
          </cell>
          <cell r="V313" t="str">
            <v/>
          </cell>
          <cell r="W313" t="str">
            <v/>
          </cell>
          <cell r="X313" t="str">
            <v/>
          </cell>
          <cell r="Y313" t="str">
            <v>お客様各位</v>
          </cell>
          <cell r="AA313" t="str">
            <v/>
          </cell>
          <cell r="AB313" t="str">
            <v>丸大食品株式会社</v>
          </cell>
          <cell r="AC313" t="str">
            <v/>
          </cell>
          <cell r="AD313" t="str">
            <v/>
          </cell>
          <cell r="AE313" t="str">
            <v/>
          </cell>
          <cell r="AF313" t="str">
            <v/>
          </cell>
          <cell r="AG313" t="str">
            <v/>
          </cell>
          <cell r="AH313" t="str">
            <v>○</v>
          </cell>
          <cell r="AI313" t="str">
            <v>○</v>
          </cell>
          <cell r="AJ313" t="str">
            <v>○</v>
          </cell>
          <cell r="AK313" t="str">
            <v/>
          </cell>
          <cell r="AL313" t="str">
            <v/>
          </cell>
          <cell r="AM313" t="str">
            <v/>
          </cell>
          <cell r="AO313">
            <v>30</v>
          </cell>
          <cell r="AP313">
            <v>20</v>
          </cell>
          <cell r="AQ313">
            <v>990</v>
          </cell>
          <cell r="AR313" t="str">
            <v>しない</v>
          </cell>
          <cell r="AS313">
            <v>6</v>
          </cell>
          <cell r="AT313" t="str">
            <v/>
          </cell>
          <cell r="AU313" t="str">
            <v>横浜北部医療協同組合</v>
          </cell>
          <cell r="AV313" t="str">
            <v/>
          </cell>
          <cell r="AW313" t="str">
            <v/>
          </cell>
          <cell r="AX313" t="str">
            <v/>
          </cell>
        </row>
        <row r="314">
          <cell r="A314" t="str">
            <v>6094</v>
          </cell>
          <cell r="B314" t="str">
            <v>10-6094-0</v>
          </cell>
          <cell r="D314" t="str">
            <v>10</v>
          </cell>
          <cell r="E314" t="str">
            <v>渡辺</v>
          </cell>
          <cell r="F314" t="str">
            <v>6094-0</v>
          </cell>
          <cell r="G314" t="str">
            <v>神奈川県土地家屋調査士会</v>
          </cell>
          <cell r="H314">
            <v>2</v>
          </cell>
          <cell r="I314" t="str">
            <v>○</v>
          </cell>
          <cell r="J314" t="str">
            <v>○</v>
          </cell>
          <cell r="K314" t="str">
            <v>ﾌｫｰﾏｯﾄ</v>
          </cell>
          <cell r="L314" t="str">
            <v>通常★</v>
          </cell>
          <cell r="M314" t="str">
            <v>ﾌｫｰﾏｯﾄ</v>
          </cell>
          <cell r="N314" t="str">
            <v>通常★</v>
          </cell>
          <cell r="O314" t="str">
            <v>変更しない</v>
          </cell>
          <cell r="P314" t="str">
            <v>変更しない</v>
          </cell>
          <cell r="Q314" t="str">
            <v>変更しない</v>
          </cell>
          <cell r="R314" t="str">
            <v/>
          </cell>
          <cell r="S314" t="str">
            <v>ﾌｫｰﾏｯﾄ</v>
          </cell>
          <cell r="T314" t="str">
            <v>通常★</v>
          </cell>
          <cell r="U314" t="str">
            <v>ﾌｫｰﾏｯﾄ</v>
          </cell>
          <cell r="V314" t="str">
            <v>通常★</v>
          </cell>
          <cell r="W314" t="str">
            <v>ﾌｫｰﾏｯﾄ</v>
          </cell>
          <cell r="X314" t="str">
            <v>通常</v>
          </cell>
          <cell r="Y314" t="str">
            <v>お客様各位</v>
          </cell>
          <cell r="AA314" t="str">
            <v/>
          </cell>
          <cell r="AB314" t="str">
            <v>丸大食品株式会社</v>
          </cell>
          <cell r="AC314" t="str">
            <v>裏面</v>
          </cell>
          <cell r="AD314" t="str">
            <v>○</v>
          </cell>
          <cell r="AE314" t="str">
            <v>郵送又はFAXにて</v>
          </cell>
          <cell r="AF314" t="str">
            <v>○</v>
          </cell>
          <cell r="AG314" t="str">
            <v>○</v>
          </cell>
          <cell r="AH314" t="str">
            <v>○</v>
          </cell>
          <cell r="AI314" t="str">
            <v>○</v>
          </cell>
          <cell r="AJ314" t="str">
            <v>○</v>
          </cell>
          <cell r="AK314" t="str">
            <v/>
          </cell>
          <cell r="AL314" t="str">
            <v>○</v>
          </cell>
          <cell r="AM314" t="str">
            <v>○</v>
          </cell>
          <cell r="AO314">
            <v>30</v>
          </cell>
          <cell r="AP314">
            <v>20</v>
          </cell>
          <cell r="AQ314">
            <v>990</v>
          </cell>
          <cell r="AR314" t="str">
            <v>しない</v>
          </cell>
          <cell r="AS314">
            <v>6</v>
          </cell>
          <cell r="AT314">
            <v>11</v>
          </cell>
          <cell r="AU314" t="str">
            <v>神奈川県土地家屋調査士会</v>
          </cell>
          <cell r="AV314" t="str">
            <v/>
          </cell>
          <cell r="AW314" t="str">
            <v/>
          </cell>
          <cell r="AX314" t="str">
            <v/>
          </cell>
        </row>
        <row r="315">
          <cell r="A315" t="str">
            <v>6133</v>
          </cell>
          <cell r="B315" t="str">
            <v>10-6133-0</v>
          </cell>
          <cell r="D315" t="str">
            <v>10</v>
          </cell>
          <cell r="E315" t="str">
            <v>渡辺</v>
          </cell>
          <cell r="F315" t="str">
            <v>6133-0</v>
          </cell>
          <cell r="G315" t="str">
            <v>株式会社関山</v>
          </cell>
          <cell r="H315">
            <v>2</v>
          </cell>
          <cell r="I315" t="str">
            <v>○</v>
          </cell>
          <cell r="J315" t="str">
            <v>○</v>
          </cell>
          <cell r="K315" t="str">
            <v>ﾌｫｰﾏｯﾄ</v>
          </cell>
          <cell r="L315" t="str">
            <v>【変動】合体版のみ</v>
          </cell>
          <cell r="M315" t="str">
            <v>ﾌｫｰﾏｯﾄ</v>
          </cell>
          <cell r="N315" t="str">
            <v>【変動】合体版のみ</v>
          </cell>
          <cell r="O315" t="str">
            <v>変更する</v>
          </cell>
          <cell r="P315" t="str">
            <v>変更する</v>
          </cell>
          <cell r="Q315" t="str">
            <v>変更しない</v>
          </cell>
          <cell r="Y315" t="str">
            <v>お客様各位</v>
          </cell>
          <cell r="AB315" t="str">
            <v>丸大食品株式会社</v>
          </cell>
          <cell r="AD315" t="str">
            <v>担当者様</v>
          </cell>
          <cell r="AG315" t="str">
            <v>担当者様までお支払いください。</v>
          </cell>
          <cell r="AH315" t="str">
            <v>○</v>
          </cell>
          <cell r="AI315" t="str">
            <v>○</v>
          </cell>
          <cell r="AJ315" t="str">
            <v>○</v>
          </cell>
          <cell r="AK315" t="str">
            <v>○</v>
          </cell>
          <cell r="AL315" t="str">
            <v>○</v>
          </cell>
          <cell r="AM315" t="str">
            <v>○</v>
          </cell>
          <cell r="AO315">
            <v>40</v>
          </cell>
          <cell r="AP315">
            <v>20</v>
          </cell>
          <cell r="AQ315">
            <v>990</v>
          </cell>
          <cell r="AR315" t="str">
            <v>しない</v>
          </cell>
          <cell r="AU315" t="str">
            <v>株式会社関山</v>
          </cell>
        </row>
        <row r="316">
          <cell r="A316" t="str">
            <v>6135</v>
          </cell>
          <cell r="B316" t="str">
            <v>10-6135-0</v>
          </cell>
          <cell r="D316" t="str">
            <v>10</v>
          </cell>
          <cell r="E316" t="str">
            <v>渡辺</v>
          </cell>
          <cell r="F316" t="str">
            <v>6135-0</v>
          </cell>
          <cell r="G316" t="str">
            <v>株式会社セシール</v>
          </cell>
          <cell r="H316">
            <v>0</v>
          </cell>
          <cell r="I316" t="str">
            <v>○</v>
          </cell>
          <cell r="J316" t="str">
            <v>○</v>
          </cell>
          <cell r="K316" t="str">
            <v>ﾌｫｰﾏｯﾄ</v>
          </cell>
          <cell r="L316" t="str">
            <v>企業名なし(990)</v>
          </cell>
          <cell r="M316" t="str">
            <v>ﾌｫｰﾏｯﾄ</v>
          </cell>
          <cell r="N316" t="str">
            <v>企業名なし(990)</v>
          </cell>
          <cell r="O316" t="str">
            <v>変更しない</v>
          </cell>
          <cell r="P316" t="str">
            <v>変更しない</v>
          </cell>
          <cell r="Q316" t="str">
            <v>変更しない</v>
          </cell>
          <cell r="R316" t="str">
            <v/>
          </cell>
          <cell r="S316" t="str">
            <v>ﾌｫｰﾏｯﾄ</v>
          </cell>
          <cell r="T316" t="str">
            <v>通常★</v>
          </cell>
          <cell r="U316" t="str">
            <v>ﾌｫｰﾏｯﾄ</v>
          </cell>
          <cell r="V316" t="str">
            <v>通常★</v>
          </cell>
          <cell r="W316" t="str">
            <v>ﾌｫｰﾏｯﾄ</v>
          </cell>
          <cell r="X316" t="str">
            <v>通常</v>
          </cell>
          <cell r="Y316" t="str">
            <v>お客様各位</v>
          </cell>
          <cell r="AA316" t="str">
            <v/>
          </cell>
          <cell r="AB316" t="str">
            <v>丸大食品株式会社</v>
          </cell>
          <cell r="AC316" t="str">
            <v>裏面</v>
          </cell>
          <cell r="AD316" t="str">
            <v>○</v>
          </cell>
          <cell r="AE316" t="str">
            <v>郵送又はFAXにて</v>
          </cell>
          <cell r="AF316" t="str">
            <v>○</v>
          </cell>
          <cell r="AG316" t="str">
            <v>○</v>
          </cell>
          <cell r="AH316" t="str">
            <v>○</v>
          </cell>
          <cell r="AI316" t="str">
            <v>○</v>
          </cell>
          <cell r="AJ316" t="str">
            <v>○</v>
          </cell>
          <cell r="AK316" t="str">
            <v/>
          </cell>
          <cell r="AL316" t="str">
            <v>○</v>
          </cell>
          <cell r="AM316" t="str">
            <v>○</v>
          </cell>
          <cell r="AO316">
            <v>30</v>
          </cell>
          <cell r="AP316">
            <v>20</v>
          </cell>
          <cell r="AQ316">
            <v>990</v>
          </cell>
          <cell r="AR316" t="str">
            <v>しない</v>
          </cell>
          <cell r="AS316">
            <v>6</v>
          </cell>
          <cell r="AT316">
            <v>11</v>
          </cell>
          <cell r="AU316" t="str">
            <v>株式会社セシール</v>
          </cell>
          <cell r="AV316" t="str">
            <v/>
          </cell>
          <cell r="AW316" t="str">
            <v/>
          </cell>
          <cell r="AX316" t="str">
            <v/>
          </cell>
        </row>
        <row r="317">
          <cell r="A317" t="str">
            <v>6201</v>
          </cell>
          <cell r="B317" t="str">
            <v>10-6201-0</v>
          </cell>
          <cell r="D317" t="str">
            <v>10</v>
          </cell>
          <cell r="E317" t="str">
            <v>渡辺</v>
          </cell>
          <cell r="F317" t="str">
            <v>6201-0</v>
          </cell>
          <cell r="G317" t="str">
            <v>太和屋産業株式会社</v>
          </cell>
          <cell r="H317">
            <v>0</v>
          </cell>
          <cell r="I317" t="str">
            <v>○</v>
          </cell>
          <cell r="J317" t="str">
            <v>○</v>
          </cell>
          <cell r="K317" t="str">
            <v>ﾌｫｰﾏｯﾄ</v>
          </cell>
          <cell r="L317" t="str">
            <v>合体版のみ★</v>
          </cell>
          <cell r="M317" t="str">
            <v>ﾌｫｰﾏｯﾄ</v>
          </cell>
          <cell r="N317" t="str">
            <v>合体版のみ★</v>
          </cell>
          <cell r="O317" t="str">
            <v>変更する</v>
          </cell>
          <cell r="P317" t="str">
            <v>変更する</v>
          </cell>
          <cell r="Q317" t="str">
            <v>変更しない</v>
          </cell>
          <cell r="Y317" t="str">
            <v>お客様各位</v>
          </cell>
          <cell r="AB317" t="str">
            <v>丸大食品株式会社</v>
          </cell>
          <cell r="AD317" t="str">
            <v>担当者様</v>
          </cell>
          <cell r="AG317" t="str">
            <v>担当者様までお支払いください。</v>
          </cell>
          <cell r="AH317" t="str">
            <v>○</v>
          </cell>
          <cell r="AI317" t="str">
            <v>○</v>
          </cell>
          <cell r="AJ317" t="str">
            <v>○</v>
          </cell>
          <cell r="AK317" t="str">
            <v>○</v>
          </cell>
          <cell r="AL317" t="str">
            <v>○</v>
          </cell>
          <cell r="AM317" t="str">
            <v>○</v>
          </cell>
          <cell r="AO317">
            <v>30</v>
          </cell>
          <cell r="AP317">
            <v>20</v>
          </cell>
          <cell r="AQ317">
            <v>990</v>
          </cell>
          <cell r="AR317" t="str">
            <v>しない</v>
          </cell>
          <cell r="AU317" t="str">
            <v>太和屋産業株式会社</v>
          </cell>
        </row>
        <row r="318">
          <cell r="A318" t="str">
            <v>6224</v>
          </cell>
          <cell r="B318" t="str">
            <v>10-6224-0</v>
          </cell>
          <cell r="D318" t="str">
            <v>10</v>
          </cell>
          <cell r="E318" t="str">
            <v>渡辺</v>
          </cell>
          <cell r="F318" t="str">
            <v>6224-0</v>
          </cell>
          <cell r="G318" t="str">
            <v>DM10・30・990</v>
          </cell>
          <cell r="H318">
            <v>86</v>
          </cell>
          <cell r="I318" t="str">
            <v>○</v>
          </cell>
          <cell r="J318" t="str">
            <v>○</v>
          </cell>
          <cell r="K318" t="str">
            <v>ﾌｫｰﾏｯﾄ</v>
          </cell>
          <cell r="L318" t="str">
            <v>合体版のみ★</v>
          </cell>
          <cell r="M318" t="str">
            <v>ﾌｫｰﾏｯﾄ</v>
          </cell>
          <cell r="N318" t="str">
            <v>合体版のみ★</v>
          </cell>
          <cell r="O318" t="str">
            <v>変更しない</v>
          </cell>
          <cell r="P318" t="str">
            <v>変更しない</v>
          </cell>
          <cell r="Q318" t="str">
            <v>変更しない</v>
          </cell>
          <cell r="S318" t="str">
            <v>ﾌｫｰﾏｯﾄ</v>
          </cell>
          <cell r="T318" t="str">
            <v>合体版のみ★</v>
          </cell>
          <cell r="U318" t="str">
            <v>ﾌｫｰﾏｯﾄ</v>
          </cell>
          <cell r="V318" t="str">
            <v>合体版のみ★</v>
          </cell>
          <cell r="W318" t="str">
            <v>ﾌｫｰﾏｯﾄ</v>
          </cell>
          <cell r="X318" t="str">
            <v>通常</v>
          </cell>
          <cell r="Y318" t="str">
            <v>お客様各位</v>
          </cell>
          <cell r="AB318" t="str">
            <v>丸大食品株式会社</v>
          </cell>
          <cell r="AD318" t="str">
            <v>○</v>
          </cell>
          <cell r="AF318" t="str">
            <v>○</v>
          </cell>
          <cell r="AG318" t="str">
            <v>○</v>
          </cell>
          <cell r="AH318" t="str">
            <v>○</v>
          </cell>
          <cell r="AI318" t="str">
            <v>○</v>
          </cell>
          <cell r="AJ318" t="str">
            <v>○</v>
          </cell>
          <cell r="AK318" t="str">
            <v>○</v>
          </cell>
          <cell r="AL318" t="str">
            <v>○</v>
          </cell>
          <cell r="AM318" t="str">
            <v>○</v>
          </cell>
          <cell r="AO318">
            <v>30</v>
          </cell>
          <cell r="AP318">
            <v>20</v>
          </cell>
          <cell r="AQ318">
            <v>990</v>
          </cell>
          <cell r="AR318" t="str">
            <v>しない</v>
          </cell>
          <cell r="AS318">
            <v>6</v>
          </cell>
          <cell r="AT318">
            <v>11</v>
          </cell>
        </row>
        <row r="319">
          <cell r="A319" t="str">
            <v>6225</v>
          </cell>
          <cell r="B319" t="str">
            <v>10-6225-0</v>
          </cell>
          <cell r="D319" t="str">
            <v>10</v>
          </cell>
          <cell r="E319" t="str">
            <v>渡辺</v>
          </cell>
          <cell r="F319" t="str">
            <v>6225-0</v>
          </cell>
          <cell r="G319" t="str">
            <v>DM10・30・770</v>
          </cell>
          <cell r="H319">
            <v>78</v>
          </cell>
          <cell r="I319" t="str">
            <v>○</v>
          </cell>
          <cell r="J319" t="str">
            <v>○</v>
          </cell>
          <cell r="K319" t="str">
            <v>ﾌｫｰﾏｯﾄ</v>
          </cell>
          <cell r="L319" t="str">
            <v>合体版のみ★</v>
          </cell>
          <cell r="M319" t="str">
            <v>ﾌｫｰﾏｯﾄ</v>
          </cell>
          <cell r="N319" t="str">
            <v>合体版のみ★</v>
          </cell>
          <cell r="O319" t="str">
            <v>変更しない</v>
          </cell>
          <cell r="P319" t="str">
            <v>変更しない</v>
          </cell>
          <cell r="Q319" t="str">
            <v>変更しない</v>
          </cell>
          <cell r="S319" t="str">
            <v>ﾌｫｰﾏｯﾄ</v>
          </cell>
          <cell r="T319" t="str">
            <v>合体版のみ★</v>
          </cell>
          <cell r="U319" t="str">
            <v>ﾌｫｰﾏｯﾄ</v>
          </cell>
          <cell r="V319" t="str">
            <v>合体版のみ★</v>
          </cell>
          <cell r="Y319" t="str">
            <v>お客様各位</v>
          </cell>
          <cell r="AB319" t="str">
            <v>丸大食品株式会社</v>
          </cell>
          <cell r="AD319" t="str">
            <v>○</v>
          </cell>
          <cell r="AF319" t="str">
            <v>○</v>
          </cell>
          <cell r="AG319" t="str">
            <v>○</v>
          </cell>
          <cell r="AH319" t="str">
            <v>○</v>
          </cell>
          <cell r="AI319" t="str">
            <v>○</v>
          </cell>
          <cell r="AJ319" t="str">
            <v>○</v>
          </cell>
          <cell r="AK319" t="str">
            <v>○</v>
          </cell>
          <cell r="AL319" t="str">
            <v>○</v>
          </cell>
          <cell r="AM319" t="str">
            <v>○</v>
          </cell>
          <cell r="AO319">
            <v>30</v>
          </cell>
          <cell r="AP319">
            <v>20</v>
          </cell>
          <cell r="AQ319">
            <v>990</v>
          </cell>
          <cell r="AR319" t="str">
            <v>しない</v>
          </cell>
          <cell r="AS319">
            <v>6</v>
          </cell>
          <cell r="AT319">
            <v>11</v>
          </cell>
        </row>
        <row r="320">
          <cell r="A320" t="str">
            <v>6227</v>
          </cell>
          <cell r="B320" t="str">
            <v>10-6227-0</v>
          </cell>
          <cell r="D320" t="str">
            <v>10</v>
          </cell>
          <cell r="E320" t="str">
            <v>渡辺</v>
          </cell>
          <cell r="F320" t="str">
            <v>6227-0</v>
          </cell>
          <cell r="G320" t="str">
            <v>DM10・35・990</v>
          </cell>
          <cell r="H320">
            <v>9</v>
          </cell>
          <cell r="I320" t="str">
            <v>○</v>
          </cell>
          <cell r="J320" t="str">
            <v>○</v>
          </cell>
          <cell r="K320" t="str">
            <v>ﾌｫｰﾏｯﾄ</v>
          </cell>
          <cell r="L320" t="str">
            <v>【変動】合体版のみ</v>
          </cell>
          <cell r="M320" t="str">
            <v>ﾌｫｰﾏｯﾄ</v>
          </cell>
          <cell r="N320" t="str">
            <v>【変動】合体版のみ</v>
          </cell>
          <cell r="O320" t="str">
            <v>変更しない</v>
          </cell>
          <cell r="P320" t="str">
            <v>変更しない</v>
          </cell>
          <cell r="Q320" t="str">
            <v>変更しない</v>
          </cell>
          <cell r="S320" t="str">
            <v>ﾌｫｰﾏｯﾄ</v>
          </cell>
          <cell r="T320" t="str">
            <v>【変動】合体版のみ</v>
          </cell>
          <cell r="U320" t="str">
            <v>ﾌｫｰﾏｯﾄ</v>
          </cell>
          <cell r="V320" t="str">
            <v>【変動】合体版のみ</v>
          </cell>
          <cell r="Y320" t="str">
            <v>お客様各位</v>
          </cell>
          <cell r="AB320" t="str">
            <v>丸大食品株式会社</v>
          </cell>
          <cell r="AD320" t="str">
            <v>○</v>
          </cell>
          <cell r="AF320" t="str">
            <v>○</v>
          </cell>
          <cell r="AG320" t="str">
            <v>○</v>
          </cell>
          <cell r="AH320" t="str">
            <v>○</v>
          </cell>
          <cell r="AI320" t="str">
            <v>○</v>
          </cell>
          <cell r="AJ320" t="str">
            <v>○</v>
          </cell>
          <cell r="AK320" t="str">
            <v>○</v>
          </cell>
          <cell r="AL320" t="str">
            <v>○</v>
          </cell>
          <cell r="AM320" t="str">
            <v>○</v>
          </cell>
          <cell r="AO320">
            <v>35</v>
          </cell>
          <cell r="AP320">
            <v>20</v>
          </cell>
          <cell r="AQ320">
            <v>990</v>
          </cell>
          <cell r="AR320" t="str">
            <v>しない</v>
          </cell>
          <cell r="AS320">
            <v>6</v>
          </cell>
          <cell r="AT320">
            <v>11</v>
          </cell>
        </row>
        <row r="321">
          <cell r="A321" t="str">
            <v>6230</v>
          </cell>
          <cell r="B321" t="str">
            <v>10-6230-0</v>
          </cell>
          <cell r="D321" t="str">
            <v>10</v>
          </cell>
          <cell r="E321" t="str">
            <v>渡辺</v>
          </cell>
          <cell r="F321" t="str">
            <v>6230-0</v>
          </cell>
          <cell r="G321" t="str">
            <v>DM10・35・770</v>
          </cell>
          <cell r="H321">
            <v>10</v>
          </cell>
          <cell r="I321" t="str">
            <v>○</v>
          </cell>
          <cell r="J321" t="str">
            <v>○</v>
          </cell>
          <cell r="K321" t="str">
            <v>ﾌｫｰﾏｯﾄ</v>
          </cell>
          <cell r="L321" t="str">
            <v>【変動】合体版のみ</v>
          </cell>
          <cell r="M321" t="str">
            <v>ﾌｫｰﾏｯﾄ</v>
          </cell>
          <cell r="N321" t="str">
            <v>【変動】合体版のみ</v>
          </cell>
          <cell r="O321" t="str">
            <v>変更しない</v>
          </cell>
          <cell r="P321" t="str">
            <v>変更しない</v>
          </cell>
          <cell r="Q321" t="str">
            <v>変更しない</v>
          </cell>
          <cell r="S321" t="str">
            <v>ﾌｫｰﾏｯﾄ</v>
          </cell>
          <cell r="T321" t="str">
            <v>【変動】合体版のみ</v>
          </cell>
          <cell r="U321" t="str">
            <v>ﾌｫｰﾏｯﾄ</v>
          </cell>
          <cell r="V321" t="str">
            <v>【変動】合体版のみ</v>
          </cell>
          <cell r="Y321" t="str">
            <v>お客様各位</v>
          </cell>
          <cell r="AB321" t="str">
            <v>丸大食品株式会社</v>
          </cell>
          <cell r="AD321" t="str">
            <v>○</v>
          </cell>
          <cell r="AF321" t="str">
            <v>○</v>
          </cell>
          <cell r="AG321" t="str">
            <v>○</v>
          </cell>
          <cell r="AH321" t="str">
            <v>○</v>
          </cell>
          <cell r="AI321" t="str">
            <v>○</v>
          </cell>
          <cell r="AJ321" t="str">
            <v>○</v>
          </cell>
          <cell r="AK321" t="str">
            <v>○</v>
          </cell>
          <cell r="AL321" t="str">
            <v>○</v>
          </cell>
          <cell r="AM321" t="str">
            <v>○</v>
          </cell>
          <cell r="AO321">
            <v>35</v>
          </cell>
          <cell r="AP321">
            <v>20</v>
          </cell>
          <cell r="AQ321">
            <v>990</v>
          </cell>
          <cell r="AR321" t="str">
            <v>しない</v>
          </cell>
          <cell r="AS321">
            <v>6</v>
          </cell>
          <cell r="AT321">
            <v>11</v>
          </cell>
        </row>
        <row r="322">
          <cell r="A322" t="str">
            <v>6231</v>
          </cell>
          <cell r="B322" t="str">
            <v>10-6231-0</v>
          </cell>
          <cell r="D322" t="str">
            <v>10</v>
          </cell>
          <cell r="E322" t="str">
            <v>渡辺</v>
          </cell>
          <cell r="F322" t="str">
            <v>6231-0</v>
          </cell>
          <cell r="G322" t="str">
            <v>DM10・40・990</v>
          </cell>
          <cell r="H322">
            <v>8</v>
          </cell>
          <cell r="I322" t="str">
            <v>○</v>
          </cell>
          <cell r="J322" t="str">
            <v>○</v>
          </cell>
          <cell r="K322" t="str">
            <v>ﾌｫｰﾏｯﾄ</v>
          </cell>
          <cell r="L322" t="str">
            <v>【変動】合体版のみ</v>
          </cell>
          <cell r="M322" t="str">
            <v>ﾌｫｰﾏｯﾄ</v>
          </cell>
          <cell r="N322" t="str">
            <v>【変動】合体版のみ</v>
          </cell>
          <cell r="O322" t="str">
            <v>変更しない</v>
          </cell>
          <cell r="P322" t="str">
            <v>変更しない</v>
          </cell>
          <cell r="Q322" t="str">
            <v>変更しない</v>
          </cell>
          <cell r="S322" t="str">
            <v>ﾌｫｰﾏｯﾄ</v>
          </cell>
          <cell r="T322" t="str">
            <v>【変動】合体版のみ</v>
          </cell>
          <cell r="U322" t="str">
            <v>ﾌｫｰﾏｯﾄ</v>
          </cell>
          <cell r="V322" t="str">
            <v>【変動】合体版のみ</v>
          </cell>
          <cell r="Y322" t="str">
            <v>お客様各位</v>
          </cell>
          <cell r="AB322" t="str">
            <v>丸大食品株式会社</v>
          </cell>
          <cell r="AD322" t="str">
            <v>○</v>
          </cell>
          <cell r="AF322" t="str">
            <v>○</v>
          </cell>
          <cell r="AG322" t="str">
            <v>○</v>
          </cell>
          <cell r="AH322" t="str">
            <v>○</v>
          </cell>
          <cell r="AI322" t="str">
            <v>○</v>
          </cell>
          <cell r="AJ322" t="str">
            <v>○</v>
          </cell>
          <cell r="AK322" t="str">
            <v>○</v>
          </cell>
          <cell r="AL322" t="str">
            <v>○</v>
          </cell>
          <cell r="AM322" t="str">
            <v>○</v>
          </cell>
          <cell r="AO322">
            <v>40</v>
          </cell>
          <cell r="AP322">
            <v>20</v>
          </cell>
          <cell r="AQ322">
            <v>990</v>
          </cell>
          <cell r="AR322" t="str">
            <v>しない</v>
          </cell>
          <cell r="AS322">
            <v>6</v>
          </cell>
          <cell r="AT322">
            <v>11</v>
          </cell>
        </row>
        <row r="323">
          <cell r="A323" t="str">
            <v>6232</v>
          </cell>
          <cell r="B323" t="str">
            <v>10-6232-0</v>
          </cell>
          <cell r="D323" t="str">
            <v>10</v>
          </cell>
          <cell r="E323" t="str">
            <v>渡辺</v>
          </cell>
          <cell r="F323" t="str">
            <v>6232-0</v>
          </cell>
          <cell r="G323" t="str">
            <v>DM10・40・770</v>
          </cell>
          <cell r="H323">
            <v>38</v>
          </cell>
          <cell r="I323" t="str">
            <v>○</v>
          </cell>
          <cell r="J323" t="str">
            <v>○</v>
          </cell>
          <cell r="K323" t="str">
            <v>ﾌｫｰﾏｯﾄ</v>
          </cell>
          <cell r="L323" t="str">
            <v>【変動】合体版のみ</v>
          </cell>
          <cell r="M323" t="str">
            <v>ﾌｫｰﾏｯﾄ</v>
          </cell>
          <cell r="N323" t="str">
            <v>【変動】合体版のみ</v>
          </cell>
          <cell r="O323" t="str">
            <v>変更しない</v>
          </cell>
          <cell r="P323" t="str">
            <v>変更しない</v>
          </cell>
          <cell r="Q323" t="str">
            <v>変更しない</v>
          </cell>
          <cell r="S323" t="str">
            <v>ﾌｫｰﾏｯﾄ</v>
          </cell>
          <cell r="T323" t="str">
            <v>【変動】合体版のみ</v>
          </cell>
          <cell r="V323" t="str">
            <v>【変動】合体版のみ</v>
          </cell>
          <cell r="Y323" t="str">
            <v>お客様各位</v>
          </cell>
          <cell r="AB323" t="str">
            <v>丸大食品株式会社</v>
          </cell>
          <cell r="AD323" t="str">
            <v>○</v>
          </cell>
          <cell r="AF323" t="str">
            <v>○</v>
          </cell>
          <cell r="AG323" t="str">
            <v>○</v>
          </cell>
          <cell r="AH323" t="str">
            <v>○</v>
          </cell>
          <cell r="AI323" t="str">
            <v>○</v>
          </cell>
          <cell r="AJ323" t="str">
            <v>○</v>
          </cell>
          <cell r="AK323" t="str">
            <v>○</v>
          </cell>
          <cell r="AL323" t="str">
            <v>○</v>
          </cell>
          <cell r="AM323" t="str">
            <v>○</v>
          </cell>
          <cell r="AO323">
            <v>40</v>
          </cell>
          <cell r="AP323">
            <v>20</v>
          </cell>
          <cell r="AQ323">
            <v>990</v>
          </cell>
          <cell r="AR323" t="str">
            <v>しない</v>
          </cell>
          <cell r="AS323">
            <v>6</v>
          </cell>
          <cell r="AT323">
            <v>11</v>
          </cell>
        </row>
        <row r="324">
          <cell r="A324" t="str">
            <v>6240</v>
          </cell>
          <cell r="B324" t="str">
            <v>10-6240-0</v>
          </cell>
          <cell r="D324" t="str">
            <v>10</v>
          </cell>
          <cell r="E324" t="str">
            <v>渡辺</v>
          </cell>
          <cell r="F324" t="str">
            <v>6240-0</v>
          </cell>
          <cell r="G324" t="str">
            <v>日本税関労働　組合東京地区本部</v>
          </cell>
          <cell r="H324">
            <v>5</v>
          </cell>
          <cell r="I324" t="str">
            <v>×</v>
          </cell>
          <cell r="J324" t="str">
            <v>×</v>
          </cell>
          <cell r="K324" t="str">
            <v/>
          </cell>
          <cell r="L324" t="str">
            <v/>
          </cell>
          <cell r="M324" t="str">
            <v/>
          </cell>
          <cell r="N324" t="str">
            <v/>
          </cell>
          <cell r="O324" t="str">
            <v>変更する</v>
          </cell>
          <cell r="P324" t="str">
            <v>変更する</v>
          </cell>
          <cell r="Q324" t="str">
            <v>変更しない</v>
          </cell>
          <cell r="R324" t="str">
            <v>○</v>
          </cell>
          <cell r="S324" t="str">
            <v>ﾌｫｰﾏｯﾄ</v>
          </cell>
          <cell r="T324" t="str">
            <v>通常★</v>
          </cell>
          <cell r="U324" t="str">
            <v>ﾌｫｰﾏｯﾄ</v>
          </cell>
          <cell r="V324" t="str">
            <v>通常★</v>
          </cell>
          <cell r="W324" t="str">
            <v>ﾌｫｰﾏｯﾄ</v>
          </cell>
          <cell r="X324" t="str">
            <v>FAX変更</v>
          </cell>
          <cell r="Y324" t="str">
            <v>お客様各位</v>
          </cell>
          <cell r="Z324" t="str">
            <v/>
          </cell>
          <cell r="AA324" t="str">
            <v/>
          </cell>
          <cell r="AB324" t="str">
            <v>企画　日本税関労働組合　東京地区本部</v>
          </cell>
          <cell r="AC324" t="str">
            <v>裏面</v>
          </cell>
          <cell r="AD324" t="str">
            <v>労働組合</v>
          </cell>
          <cell r="AE324" t="str">
            <v/>
          </cell>
          <cell r="AF324" t="str">
            <v>03-3599-6489</v>
          </cell>
          <cell r="AG324" t="str">
            <v>従来通り</v>
          </cell>
          <cell r="AH324" t="str">
            <v>○</v>
          </cell>
          <cell r="AI324" t="str">
            <v>○</v>
          </cell>
          <cell r="AJ324" t="str">
            <v>○</v>
          </cell>
          <cell r="AK324" t="str">
            <v/>
          </cell>
          <cell r="AL324" t="str">
            <v/>
          </cell>
          <cell r="AM324" t="str">
            <v/>
          </cell>
          <cell r="AO324">
            <v>30</v>
          </cell>
          <cell r="AP324">
            <v>20</v>
          </cell>
          <cell r="AQ324">
            <v>990</v>
          </cell>
          <cell r="AR324" t="str">
            <v>しない</v>
          </cell>
          <cell r="AS324">
            <v>6</v>
          </cell>
          <cell r="AT324">
            <v>11</v>
          </cell>
          <cell r="AU324" t="str">
            <v>日本税関労働組合　東京地区本部</v>
          </cell>
          <cell r="AV324" t="str">
            <v>22</v>
          </cell>
          <cell r="AW324" t="str">
            <v>社員番号</v>
          </cell>
          <cell r="AX324" t="str">
            <v>所属</v>
          </cell>
        </row>
        <row r="325">
          <cell r="A325" t="str">
            <v>6285</v>
          </cell>
          <cell r="B325" t="str">
            <v>10-6285-0</v>
          </cell>
          <cell r="D325" t="str">
            <v>10</v>
          </cell>
          <cell r="E325" t="str">
            <v>渡辺</v>
          </cell>
          <cell r="F325" t="str">
            <v>6285-0</v>
          </cell>
          <cell r="G325" t="str">
            <v>東京硝子製品協同組合</v>
          </cell>
          <cell r="H325">
            <v>2</v>
          </cell>
          <cell r="I325" t="str">
            <v>○</v>
          </cell>
          <cell r="J325" t="str">
            <v>○</v>
          </cell>
          <cell r="K325" t="str">
            <v>ﾌｫｰﾏｯﾄ</v>
          </cell>
          <cell r="L325" t="str">
            <v>通常+自家用★</v>
          </cell>
          <cell r="M325" t="str">
            <v>ﾌｫｰﾏｯﾄ</v>
          </cell>
          <cell r="N325" t="str">
            <v>通常+自家用★</v>
          </cell>
          <cell r="O325" t="str">
            <v/>
          </cell>
          <cell r="P325" t="str">
            <v/>
          </cell>
          <cell r="Q325" t="str">
            <v/>
          </cell>
          <cell r="R325" t="str">
            <v>○</v>
          </cell>
          <cell r="S325" t="str">
            <v>ﾌｫｰﾏｯﾄ</v>
          </cell>
          <cell r="T325" t="str">
            <v>通常★</v>
          </cell>
          <cell r="U325" t="str">
            <v>ﾌｫｰﾏｯﾄ</v>
          </cell>
          <cell r="V325" t="str">
            <v>通常★</v>
          </cell>
          <cell r="W325" t="str">
            <v>ﾌｫｰﾏｯﾄ</v>
          </cell>
          <cell r="X325" t="str">
            <v>通常</v>
          </cell>
          <cell r="Y325" t="str">
            <v>お客様各位</v>
          </cell>
          <cell r="AA325" t="str">
            <v/>
          </cell>
          <cell r="AB325" t="str">
            <v>東京硝子製品協同組合</v>
          </cell>
          <cell r="AC325" t="str">
            <v>裏面</v>
          </cell>
          <cell r="AD325" t="str">
            <v>○</v>
          </cell>
          <cell r="AE325" t="str">
            <v>FAX又は郵送にて</v>
          </cell>
          <cell r="AF325" t="str">
            <v>03-3674-3274</v>
          </cell>
          <cell r="AG325" t="str">
            <v>○</v>
          </cell>
          <cell r="AH325" t="str">
            <v>○</v>
          </cell>
          <cell r="AI325" t="str">
            <v>○</v>
          </cell>
          <cell r="AJ325" t="str">
            <v>○</v>
          </cell>
          <cell r="AK325" t="str">
            <v>○</v>
          </cell>
          <cell r="AL325" t="str">
            <v>○</v>
          </cell>
          <cell r="AM325" t="str">
            <v>○</v>
          </cell>
          <cell r="AO325">
            <v>30</v>
          </cell>
          <cell r="AP325">
            <v>20</v>
          </cell>
          <cell r="AQ325">
            <v>990</v>
          </cell>
          <cell r="AR325" t="str">
            <v>しない</v>
          </cell>
          <cell r="AS325">
            <v>6</v>
          </cell>
          <cell r="AT325">
            <v>10</v>
          </cell>
          <cell r="AU325" t="str">
            <v>東京硝子製品協同組合</v>
          </cell>
          <cell r="AV325" t="str">
            <v/>
          </cell>
          <cell r="AW325" t="str">
            <v/>
          </cell>
          <cell r="AX325" t="str">
            <v/>
          </cell>
        </row>
        <row r="326">
          <cell r="A326" t="str">
            <v>6287</v>
          </cell>
          <cell r="B326" t="str">
            <v>10-6287-0</v>
          </cell>
          <cell r="D326" t="str">
            <v>10</v>
          </cell>
          <cell r="E326" t="str">
            <v>渡辺</v>
          </cell>
          <cell r="F326" t="str">
            <v>6287-0</v>
          </cell>
          <cell r="G326" t="str">
            <v>東京都燃料商業組合</v>
          </cell>
          <cell r="H326">
            <v>1</v>
          </cell>
          <cell r="I326" t="str">
            <v>○</v>
          </cell>
          <cell r="J326" t="str">
            <v>○</v>
          </cell>
          <cell r="K326" t="str">
            <v>ﾌｫｰﾏｯﾄ</v>
          </cell>
          <cell r="L326" t="str">
            <v>通常+自家用★</v>
          </cell>
          <cell r="M326" t="str">
            <v>ﾌｫｰﾏｯﾄ</v>
          </cell>
          <cell r="N326" t="str">
            <v>通常+自家用★</v>
          </cell>
          <cell r="O326" t="str">
            <v/>
          </cell>
          <cell r="P326" t="str">
            <v/>
          </cell>
          <cell r="Q326" t="str">
            <v/>
          </cell>
          <cell r="R326" t="str">
            <v>○</v>
          </cell>
          <cell r="S326" t="str">
            <v>ﾌｫｰﾏｯﾄ</v>
          </cell>
          <cell r="T326" t="str">
            <v>通常★</v>
          </cell>
          <cell r="U326" t="str">
            <v>ﾌｫｰﾏｯﾄ</v>
          </cell>
          <cell r="V326" t="str">
            <v>通常★</v>
          </cell>
          <cell r="W326" t="str">
            <v>ﾌｫｰﾏｯﾄ</v>
          </cell>
          <cell r="X326" t="str">
            <v>通常</v>
          </cell>
          <cell r="Y326" t="str">
            <v>お客様各位</v>
          </cell>
          <cell r="AA326" t="str">
            <v/>
          </cell>
          <cell r="AB326" t="str">
            <v>東京都燃料商業組合</v>
          </cell>
          <cell r="AC326" t="str">
            <v>裏面</v>
          </cell>
          <cell r="AD326" t="str">
            <v>○</v>
          </cell>
          <cell r="AE326" t="str">
            <v>FAX又は郵送にて</v>
          </cell>
          <cell r="AF326" t="str">
            <v>03-3674-3274</v>
          </cell>
          <cell r="AG326" t="str">
            <v>○</v>
          </cell>
          <cell r="AH326" t="str">
            <v>○</v>
          </cell>
          <cell r="AI326" t="str">
            <v>○</v>
          </cell>
          <cell r="AJ326" t="str">
            <v>○</v>
          </cell>
          <cell r="AK326" t="str">
            <v>○</v>
          </cell>
          <cell r="AL326" t="str">
            <v>○</v>
          </cell>
          <cell r="AM326" t="str">
            <v>○</v>
          </cell>
          <cell r="AO326">
            <v>30</v>
          </cell>
          <cell r="AP326">
            <v>20</v>
          </cell>
          <cell r="AQ326">
            <v>990</v>
          </cell>
          <cell r="AR326" t="str">
            <v>しない</v>
          </cell>
          <cell r="AS326">
            <v>6</v>
          </cell>
          <cell r="AT326">
            <v>10</v>
          </cell>
          <cell r="AU326" t="str">
            <v>東京都燃料商業組合</v>
          </cell>
          <cell r="AV326" t="str">
            <v/>
          </cell>
          <cell r="AW326" t="str">
            <v/>
          </cell>
          <cell r="AX326" t="str">
            <v/>
          </cell>
        </row>
        <row r="327">
          <cell r="A327" t="str">
            <v>6417</v>
          </cell>
          <cell r="B327" t="str">
            <v>10-6417-0</v>
          </cell>
          <cell r="D327" t="str">
            <v>10</v>
          </cell>
          <cell r="E327" t="str">
            <v>渡辺</v>
          </cell>
          <cell r="F327" t="str">
            <v>6417-0</v>
          </cell>
          <cell r="G327" t="str">
            <v>東京都電気工事工業組合立川地区</v>
          </cell>
          <cell r="H327">
            <v>3</v>
          </cell>
          <cell r="I327" t="str">
            <v>○</v>
          </cell>
          <cell r="J327" t="str">
            <v>○</v>
          </cell>
          <cell r="K327" t="str">
            <v>ﾌｫｰﾏｯﾄ</v>
          </cell>
          <cell r="L327" t="str">
            <v>企業名なし(990)</v>
          </cell>
          <cell r="M327" t="str">
            <v>ﾌｫｰﾏｯﾄ</v>
          </cell>
          <cell r="N327" t="str">
            <v>企業名なし(990)</v>
          </cell>
          <cell r="O327" t="str">
            <v>変更しない</v>
          </cell>
          <cell r="P327" t="str">
            <v>変更しない</v>
          </cell>
          <cell r="Q327" t="str">
            <v>変更しない</v>
          </cell>
          <cell r="R327" t="str">
            <v>○</v>
          </cell>
          <cell r="S327" t="str">
            <v>ﾌｫｰﾏｯﾄ</v>
          </cell>
          <cell r="T327" t="str">
            <v>通常★</v>
          </cell>
          <cell r="U327" t="str">
            <v>ﾌｫｰﾏｯﾄ</v>
          </cell>
          <cell r="V327" t="str">
            <v>通常★</v>
          </cell>
          <cell r="W327" t="str">
            <v>ﾌｫｰﾏｯﾄ</v>
          </cell>
          <cell r="X327" t="str">
            <v>通常</v>
          </cell>
          <cell r="Y327" t="str">
            <v>お客様各位</v>
          </cell>
          <cell r="AA327" t="str">
            <v/>
          </cell>
          <cell r="AB327" t="str">
            <v>丸大食品株式会社</v>
          </cell>
          <cell r="AC327" t="str">
            <v>裏面</v>
          </cell>
          <cell r="AD327" t="str">
            <v>○</v>
          </cell>
          <cell r="AE327" t="str">
            <v>FAXにて</v>
          </cell>
          <cell r="AF327" t="str">
            <v>○</v>
          </cell>
          <cell r="AG327" t="str">
            <v>○</v>
          </cell>
          <cell r="AH327" t="str">
            <v>○</v>
          </cell>
          <cell r="AI327" t="str">
            <v>○</v>
          </cell>
          <cell r="AJ327" t="str">
            <v>○</v>
          </cell>
          <cell r="AK327" t="str">
            <v/>
          </cell>
          <cell r="AL327" t="str">
            <v>○</v>
          </cell>
          <cell r="AM327" t="str">
            <v>○</v>
          </cell>
          <cell r="AO327">
            <v>30</v>
          </cell>
          <cell r="AP327">
            <v>20</v>
          </cell>
          <cell r="AQ327">
            <v>990</v>
          </cell>
          <cell r="AR327" t="str">
            <v>しない</v>
          </cell>
          <cell r="AS327">
            <v>6</v>
          </cell>
          <cell r="AT327">
            <v>11</v>
          </cell>
          <cell r="AU327" t="str">
            <v>東京都電気工事工業組合立川地区本部</v>
          </cell>
          <cell r="AV327" t="str">
            <v>16</v>
          </cell>
          <cell r="AW327" t="str">
            <v/>
          </cell>
          <cell r="AX327" t="str">
            <v/>
          </cell>
        </row>
        <row r="328">
          <cell r="A328" t="str">
            <v>6419</v>
          </cell>
          <cell r="B328" t="str">
            <v>10-6419-0</v>
          </cell>
          <cell r="D328" t="str">
            <v>10</v>
          </cell>
          <cell r="E328" t="str">
            <v>渡辺</v>
          </cell>
          <cell r="F328" t="str">
            <v>6419-0</v>
          </cell>
          <cell r="G328" t="str">
            <v>東京都電気工事工業組合八王子</v>
          </cell>
          <cell r="H328">
            <v>1</v>
          </cell>
          <cell r="I328" t="str">
            <v>○</v>
          </cell>
          <cell r="J328" t="str">
            <v>○</v>
          </cell>
          <cell r="K328" t="str">
            <v>ﾌｫｰﾏｯﾄ</v>
          </cell>
          <cell r="L328" t="str">
            <v>企業名なし(990)</v>
          </cell>
          <cell r="M328" t="str">
            <v>ﾌｫｰﾏｯﾄ</v>
          </cell>
          <cell r="N328" t="str">
            <v>企業名なし(990)</v>
          </cell>
          <cell r="O328" t="str">
            <v>変更しない</v>
          </cell>
          <cell r="P328" t="str">
            <v>変更しない</v>
          </cell>
          <cell r="Q328" t="str">
            <v>変更しない</v>
          </cell>
          <cell r="R328" t="str">
            <v>×</v>
          </cell>
          <cell r="S328" t="str">
            <v/>
          </cell>
          <cell r="T328" t="str">
            <v/>
          </cell>
          <cell r="U328" t="str">
            <v/>
          </cell>
          <cell r="V328" t="str">
            <v/>
          </cell>
          <cell r="W328" t="str">
            <v/>
          </cell>
          <cell r="X328" t="str">
            <v/>
          </cell>
          <cell r="Y328" t="str">
            <v>お客様各位</v>
          </cell>
          <cell r="AA328" t="str">
            <v/>
          </cell>
          <cell r="AB328" t="str">
            <v>丸大食品株式会社</v>
          </cell>
          <cell r="AC328" t="str">
            <v>裏面</v>
          </cell>
          <cell r="AD328" t="str">
            <v>○</v>
          </cell>
          <cell r="AE328" t="str">
            <v>FAXにて</v>
          </cell>
          <cell r="AF328" t="str">
            <v>○</v>
          </cell>
          <cell r="AG328" t="str">
            <v>○</v>
          </cell>
          <cell r="AH328" t="str">
            <v>○</v>
          </cell>
          <cell r="AI328" t="str">
            <v>○</v>
          </cell>
          <cell r="AJ328" t="str">
            <v>○</v>
          </cell>
          <cell r="AK328" t="str">
            <v/>
          </cell>
          <cell r="AL328" t="str">
            <v>○</v>
          </cell>
          <cell r="AM328" t="str">
            <v>○</v>
          </cell>
          <cell r="AO328">
            <v>30</v>
          </cell>
          <cell r="AP328">
            <v>20</v>
          </cell>
          <cell r="AQ328">
            <v>990</v>
          </cell>
          <cell r="AR328" t="str">
            <v>しない</v>
          </cell>
          <cell r="AS328">
            <v>6</v>
          </cell>
          <cell r="AT328">
            <v>11</v>
          </cell>
          <cell r="AU328" t="str">
            <v>東京都電気工事工業組合八王子</v>
          </cell>
          <cell r="AV328" t="str">
            <v/>
          </cell>
          <cell r="AW328" t="str">
            <v/>
          </cell>
          <cell r="AX328" t="str">
            <v/>
          </cell>
        </row>
        <row r="329">
          <cell r="A329" t="str">
            <v>6438</v>
          </cell>
          <cell r="B329" t="str">
            <v>10-6438-0</v>
          </cell>
          <cell r="D329" t="str">
            <v>10</v>
          </cell>
          <cell r="E329" t="str">
            <v>渡辺</v>
          </cell>
          <cell r="F329" t="str">
            <v>6438-0</v>
          </cell>
          <cell r="G329" t="str">
            <v>東京都瓦工事業協同組合連合会</v>
          </cell>
          <cell r="H329">
            <v>1</v>
          </cell>
          <cell r="I329" t="str">
            <v>○</v>
          </cell>
          <cell r="J329" t="str">
            <v>○</v>
          </cell>
          <cell r="K329" t="str">
            <v>ﾌｫｰﾏｯﾄ</v>
          </cell>
          <cell r="L329" t="str">
            <v>企業名なし(990)</v>
          </cell>
          <cell r="M329" t="str">
            <v>ﾌｫｰﾏｯﾄ</v>
          </cell>
          <cell r="N329" t="str">
            <v>企業名なし(990)</v>
          </cell>
          <cell r="O329" t="str">
            <v/>
          </cell>
          <cell r="P329" t="str">
            <v/>
          </cell>
          <cell r="Q329" t="str">
            <v/>
          </cell>
          <cell r="R329" t="str">
            <v>×</v>
          </cell>
          <cell r="S329" t="str">
            <v/>
          </cell>
          <cell r="T329" t="str">
            <v/>
          </cell>
          <cell r="U329" t="str">
            <v/>
          </cell>
          <cell r="V329" t="str">
            <v/>
          </cell>
          <cell r="W329" t="str">
            <v/>
          </cell>
          <cell r="X329" t="str">
            <v/>
          </cell>
          <cell r="Y329" t="str">
            <v>お客様各位</v>
          </cell>
          <cell r="AA329" t="str">
            <v/>
          </cell>
          <cell r="AB329" t="str">
            <v>丸大食品株式会社</v>
          </cell>
          <cell r="AC329" t="str">
            <v/>
          </cell>
          <cell r="AD329" t="str">
            <v/>
          </cell>
          <cell r="AE329" t="str">
            <v/>
          </cell>
          <cell r="AF329" t="str">
            <v/>
          </cell>
          <cell r="AG329" t="str">
            <v/>
          </cell>
          <cell r="AH329" t="str">
            <v>○</v>
          </cell>
          <cell r="AI329" t="str">
            <v>○</v>
          </cell>
          <cell r="AJ329" t="str">
            <v>○</v>
          </cell>
          <cell r="AK329" t="str">
            <v/>
          </cell>
          <cell r="AL329" t="str">
            <v/>
          </cell>
          <cell r="AM329" t="str">
            <v/>
          </cell>
          <cell r="AO329">
            <v>30</v>
          </cell>
          <cell r="AP329">
            <v>20</v>
          </cell>
          <cell r="AQ329">
            <v>990</v>
          </cell>
          <cell r="AR329" t="str">
            <v>しない</v>
          </cell>
          <cell r="AS329">
            <v>6</v>
          </cell>
          <cell r="AT329" t="str">
            <v/>
          </cell>
          <cell r="AU329" t="str">
            <v>東京都瓦工事業協同組合連合会</v>
          </cell>
          <cell r="AV329" t="str">
            <v/>
          </cell>
          <cell r="AW329" t="str">
            <v/>
          </cell>
          <cell r="AX329" t="str">
            <v/>
          </cell>
        </row>
        <row r="330">
          <cell r="A330" t="str">
            <v>6554</v>
          </cell>
          <cell r="B330" t="str">
            <v>10-6554-0</v>
          </cell>
          <cell r="D330" t="str">
            <v>10</v>
          </cell>
          <cell r="E330" t="str">
            <v>渡辺</v>
          </cell>
          <cell r="F330" t="str">
            <v>6554-0</v>
          </cell>
          <cell r="G330" t="str">
            <v>東京中央電設工業協同組合</v>
          </cell>
          <cell r="H330">
            <v>0</v>
          </cell>
          <cell r="I330" t="str">
            <v>×</v>
          </cell>
          <cell r="J330" t="str">
            <v>×</v>
          </cell>
          <cell r="K330" t="str">
            <v>ﾌｫｰﾏｯﾄ</v>
          </cell>
          <cell r="L330" t="str">
            <v>企業名なし(990)</v>
          </cell>
          <cell r="M330" t="str">
            <v>ﾌｫｰﾏｯﾄ</v>
          </cell>
          <cell r="N330" t="str">
            <v>企業名なし(880)</v>
          </cell>
          <cell r="O330" t="str">
            <v>変更しない</v>
          </cell>
          <cell r="P330" t="str">
            <v>変更しない</v>
          </cell>
          <cell r="Q330" t="str">
            <v>変更しない</v>
          </cell>
          <cell r="R330" t="str">
            <v/>
          </cell>
          <cell r="S330" t="str">
            <v>ﾌｫｰﾏｯﾄ</v>
          </cell>
          <cell r="T330" t="str">
            <v>通常★</v>
          </cell>
          <cell r="U330" t="str">
            <v>ﾌｫｰﾏｯﾄ</v>
          </cell>
          <cell r="V330" t="str">
            <v>通常★</v>
          </cell>
          <cell r="W330" t="str">
            <v>ﾌｫｰﾏｯﾄ</v>
          </cell>
          <cell r="X330" t="str">
            <v>通常</v>
          </cell>
          <cell r="Y330" t="str">
            <v>お客様各位</v>
          </cell>
          <cell r="AA330" t="str">
            <v/>
          </cell>
          <cell r="AB330" t="str">
            <v>丸大食品株式会社</v>
          </cell>
          <cell r="AC330" t="str">
            <v>裏面</v>
          </cell>
          <cell r="AD330" t="str">
            <v>○</v>
          </cell>
          <cell r="AE330" t="str">
            <v>ファックスで</v>
          </cell>
          <cell r="AF330" t="str">
            <v>○</v>
          </cell>
          <cell r="AG330" t="str">
            <v>○</v>
          </cell>
          <cell r="AH330" t="str">
            <v>○</v>
          </cell>
          <cell r="AI330" t="str">
            <v>○</v>
          </cell>
          <cell r="AJ330" t="str">
            <v>○</v>
          </cell>
          <cell r="AK330" t="str">
            <v/>
          </cell>
          <cell r="AL330" t="str">
            <v/>
          </cell>
          <cell r="AM330" t="str">
            <v/>
          </cell>
          <cell r="AO330">
            <v>30</v>
          </cell>
          <cell r="AP330">
            <v>20</v>
          </cell>
          <cell r="AQ330">
            <v>990</v>
          </cell>
          <cell r="AR330" t="str">
            <v>しない</v>
          </cell>
          <cell r="AS330">
            <v>6</v>
          </cell>
          <cell r="AT330">
            <v>11</v>
          </cell>
          <cell r="AU330" t="str">
            <v>東京中央電設工業協同組合</v>
          </cell>
          <cell r="AV330" t="str">
            <v/>
          </cell>
          <cell r="AW330" t="str">
            <v/>
          </cell>
          <cell r="AX330" t="str">
            <v/>
          </cell>
        </row>
        <row r="331">
          <cell r="A331" t="str">
            <v>6571</v>
          </cell>
          <cell r="B331" t="str">
            <v>10-6571-0</v>
          </cell>
          <cell r="D331" t="str">
            <v>10</v>
          </cell>
          <cell r="E331" t="str">
            <v>渡辺</v>
          </cell>
          <cell r="F331" t="str">
            <v>6571-0</v>
          </cell>
          <cell r="G331" t="str">
            <v>世田谷電設工事（協）</v>
          </cell>
          <cell r="H331">
            <v>1</v>
          </cell>
          <cell r="I331" t="str">
            <v>○</v>
          </cell>
          <cell r="J331" t="str">
            <v>○</v>
          </cell>
          <cell r="K331" t="str">
            <v>ﾌｫｰﾏｯﾄ</v>
          </cell>
          <cell r="L331" t="str">
            <v>企業名なし(990)</v>
          </cell>
          <cell r="M331" t="str">
            <v>ﾌｫｰﾏｯﾄ</v>
          </cell>
          <cell r="N331" t="str">
            <v>企業名なし(990)</v>
          </cell>
          <cell r="O331" t="str">
            <v>変更しない</v>
          </cell>
          <cell r="P331" t="str">
            <v>変更しない</v>
          </cell>
          <cell r="Q331" t="str">
            <v>変更しない</v>
          </cell>
          <cell r="R331" t="str">
            <v>○</v>
          </cell>
          <cell r="S331" t="str">
            <v>ﾌｫｰﾏｯﾄ</v>
          </cell>
          <cell r="T331" t="str">
            <v>通常★</v>
          </cell>
          <cell r="U331" t="str">
            <v>ﾌｫｰﾏｯﾄ</v>
          </cell>
          <cell r="V331" t="str">
            <v>通常★</v>
          </cell>
          <cell r="W331" t="str">
            <v>ﾌｫｰﾏｯﾄ</v>
          </cell>
          <cell r="X331" t="str">
            <v>通常</v>
          </cell>
          <cell r="Y331" t="str">
            <v>お客様各位</v>
          </cell>
          <cell r="AA331" t="str">
            <v>東京世田谷電設工業協同組合</v>
          </cell>
          <cell r="AB331" t="str">
            <v>丸大食品株式会社</v>
          </cell>
          <cell r="AC331" t="str">
            <v>裏面</v>
          </cell>
          <cell r="AD331" t="str">
            <v>○</v>
          </cell>
          <cell r="AE331" t="str">
            <v>FAXにて</v>
          </cell>
          <cell r="AF331" t="str">
            <v>○</v>
          </cell>
          <cell r="AG331" t="str">
            <v>○</v>
          </cell>
          <cell r="AH331" t="str">
            <v>○</v>
          </cell>
          <cell r="AI331" t="str">
            <v>○</v>
          </cell>
          <cell r="AJ331" t="str">
            <v>○</v>
          </cell>
          <cell r="AK331" t="str">
            <v>○</v>
          </cell>
          <cell r="AL331" t="str">
            <v>○</v>
          </cell>
          <cell r="AM331" t="str">
            <v>○</v>
          </cell>
          <cell r="AO331">
            <v>30</v>
          </cell>
          <cell r="AP331">
            <v>20</v>
          </cell>
          <cell r="AQ331">
            <v>990</v>
          </cell>
          <cell r="AR331" t="str">
            <v>しない</v>
          </cell>
          <cell r="AS331">
            <v>5</v>
          </cell>
          <cell r="AT331">
            <v>11</v>
          </cell>
          <cell r="AU331" t="str">
            <v>東京世田谷電設工業　協同組合</v>
          </cell>
          <cell r="AV331" t="str">
            <v/>
          </cell>
          <cell r="AW331" t="str">
            <v/>
          </cell>
          <cell r="AX331" t="str">
            <v/>
          </cell>
        </row>
        <row r="332">
          <cell r="A332" t="str">
            <v>6581</v>
          </cell>
          <cell r="B332" t="str">
            <v>10-6581-0</v>
          </cell>
          <cell r="D332" t="str">
            <v>10</v>
          </cell>
          <cell r="E332" t="str">
            <v>渡辺</v>
          </cell>
          <cell r="F332" t="str">
            <v>6581-0</v>
          </cell>
          <cell r="G332" t="str">
            <v>東京廃棄物事業協同組合</v>
          </cell>
          <cell r="H332">
            <v>0</v>
          </cell>
          <cell r="I332" t="str">
            <v>×</v>
          </cell>
          <cell r="J332" t="str">
            <v>×</v>
          </cell>
          <cell r="K332" t="str">
            <v>ﾌｫｰﾏｯﾄ</v>
          </cell>
          <cell r="L332" t="str">
            <v>通常+自家用★</v>
          </cell>
          <cell r="M332" t="str">
            <v>ﾌｫｰﾏｯﾄ</v>
          </cell>
          <cell r="N332" t="str">
            <v>通常+自家用★</v>
          </cell>
          <cell r="O332" t="str">
            <v>変更しない</v>
          </cell>
          <cell r="P332" t="str">
            <v>変更しない</v>
          </cell>
          <cell r="Q332" t="str">
            <v>変更しない</v>
          </cell>
          <cell r="R332" t="str">
            <v>○</v>
          </cell>
          <cell r="S332" t="str">
            <v>ﾌｫｰﾏｯﾄ</v>
          </cell>
          <cell r="T332" t="str">
            <v>通常★</v>
          </cell>
          <cell r="U332" t="str">
            <v>ﾌｫｰﾏｯﾄ</v>
          </cell>
          <cell r="V332" t="str">
            <v>通常★</v>
          </cell>
          <cell r="W332" t="str">
            <v>ﾌｫｰﾏｯﾄ</v>
          </cell>
          <cell r="X332" t="str">
            <v>通常</v>
          </cell>
          <cell r="Y332" t="str">
            <v>お客様各位</v>
          </cell>
          <cell r="AA332" t="str">
            <v>東京廃棄物事業協同組合</v>
          </cell>
          <cell r="AB332" t="str">
            <v>丸大食品株式会社</v>
          </cell>
          <cell r="AC332" t="str">
            <v>裏面</v>
          </cell>
          <cell r="AD332" t="str">
            <v>○</v>
          </cell>
          <cell r="AE332" t="str">
            <v>FAXで</v>
          </cell>
          <cell r="AF332" t="str">
            <v>○</v>
          </cell>
          <cell r="AG332" t="str">
            <v>○</v>
          </cell>
          <cell r="AH332" t="str">
            <v>○</v>
          </cell>
          <cell r="AI332" t="str">
            <v>○</v>
          </cell>
          <cell r="AJ332" t="str">
            <v>○</v>
          </cell>
          <cell r="AK332" t="str">
            <v>○</v>
          </cell>
          <cell r="AL332" t="str">
            <v>○</v>
          </cell>
          <cell r="AM332" t="str">
            <v>○</v>
          </cell>
          <cell r="AO332">
            <v>30</v>
          </cell>
          <cell r="AP332">
            <v>20</v>
          </cell>
          <cell r="AQ332">
            <v>990</v>
          </cell>
          <cell r="AR332" t="str">
            <v>しない</v>
          </cell>
          <cell r="AS332">
            <v>6</v>
          </cell>
          <cell r="AT332">
            <v>11</v>
          </cell>
          <cell r="AU332" t="str">
            <v>東京廃棄物事業　　　　　　　協同組合</v>
          </cell>
          <cell r="AV332" t="str">
            <v/>
          </cell>
          <cell r="AW332" t="str">
            <v/>
          </cell>
          <cell r="AX332" t="str">
            <v/>
          </cell>
        </row>
        <row r="333">
          <cell r="A333" t="str">
            <v>6599</v>
          </cell>
          <cell r="B333" t="str">
            <v>10-6599-0</v>
          </cell>
          <cell r="D333" t="str">
            <v>10</v>
          </cell>
          <cell r="E333" t="str">
            <v>渡辺</v>
          </cell>
          <cell r="F333" t="str">
            <v>6599-0</v>
          </cell>
          <cell r="G333" t="str">
            <v>(株)シミズ</v>
          </cell>
          <cell r="H333">
            <v>5</v>
          </cell>
          <cell r="I333" t="str">
            <v>○</v>
          </cell>
          <cell r="J333" t="str">
            <v>○</v>
          </cell>
          <cell r="K333" t="str">
            <v>なし</v>
          </cell>
          <cell r="L333" t="str">
            <v/>
          </cell>
          <cell r="M333" t="str">
            <v>なし</v>
          </cell>
          <cell r="N333" t="str">
            <v/>
          </cell>
          <cell r="O333" t="str">
            <v>変更しない</v>
          </cell>
          <cell r="P333" t="str">
            <v>変更する</v>
          </cell>
          <cell r="Q333" t="str">
            <v>変更しない</v>
          </cell>
          <cell r="R333" t="str">
            <v/>
          </cell>
          <cell r="S333" t="str">
            <v>＠</v>
          </cell>
          <cell r="T333" t="str">
            <v>【変動】基本版のみ</v>
          </cell>
          <cell r="U333" t="str">
            <v>＠</v>
          </cell>
          <cell r="V333" t="str">
            <v>【変動】基本版のみ</v>
          </cell>
          <cell r="W333" t="str">
            <v>ﾌｫｰﾏｯﾄ</v>
          </cell>
          <cell r="X333" t="str">
            <v>FAX変更</v>
          </cell>
          <cell r="Y333" t="str">
            <v>お客様各位</v>
          </cell>
          <cell r="AA333" t="str">
            <v>株式会社　シミズ</v>
          </cell>
          <cell r="AB333" t="str">
            <v>丸大食品株式会社</v>
          </cell>
          <cell r="AC333" t="str">
            <v>裏面</v>
          </cell>
          <cell r="AD333" t="str">
            <v>株式会社　シミズ</v>
          </cell>
          <cell r="AE333" t="str">
            <v/>
          </cell>
          <cell r="AF333" t="str">
            <v>0738-63-2202</v>
          </cell>
          <cell r="AG333" t="str">
            <v>現　金</v>
          </cell>
          <cell r="AH333" t="str">
            <v>○</v>
          </cell>
          <cell r="AI333" t="str">
            <v>○</v>
          </cell>
          <cell r="AJ333" t="str">
            <v>株式会社　シミズ</v>
          </cell>
          <cell r="AK333" t="str">
            <v/>
          </cell>
          <cell r="AL333" t="str">
            <v/>
          </cell>
          <cell r="AM333" t="str">
            <v>0738-63-2202</v>
          </cell>
          <cell r="AO333">
            <v>30</v>
          </cell>
          <cell r="AP333">
            <v>10</v>
          </cell>
          <cell r="AQ333">
            <v>990</v>
          </cell>
          <cell r="AR333" t="str">
            <v>しない</v>
          </cell>
          <cell r="AS333">
            <v>6</v>
          </cell>
          <cell r="AT333">
            <v>11</v>
          </cell>
          <cell r="AU333" t="str">
            <v>株式会社　シミズ</v>
          </cell>
          <cell r="AV333" t="str">
            <v/>
          </cell>
          <cell r="AW333" t="str">
            <v/>
          </cell>
          <cell r="AX333" t="str">
            <v/>
          </cell>
        </row>
        <row r="334">
          <cell r="A334" t="str">
            <v>6605</v>
          </cell>
          <cell r="B334" t="str">
            <v>10-6605-0</v>
          </cell>
          <cell r="D334" t="str">
            <v>10</v>
          </cell>
          <cell r="E334" t="str">
            <v>渡辺</v>
          </cell>
          <cell r="F334" t="str">
            <v>6605-0</v>
          </cell>
          <cell r="G334" t="str">
            <v>神奈川土建一般労働組合横浜戸塚支部</v>
          </cell>
          <cell r="H334">
            <v>6</v>
          </cell>
          <cell r="I334" t="str">
            <v>○</v>
          </cell>
          <cell r="J334" t="str">
            <v>○</v>
          </cell>
          <cell r="K334" t="str">
            <v>ﾌｫｰﾏｯﾄ</v>
          </cell>
          <cell r="L334" t="str">
            <v>通常+自家用★</v>
          </cell>
          <cell r="M334" t="str">
            <v>ﾌｫｰﾏｯﾄ</v>
          </cell>
          <cell r="N334" t="str">
            <v>通常+自家用★</v>
          </cell>
          <cell r="O334" t="str">
            <v>変更しない</v>
          </cell>
          <cell r="P334" t="str">
            <v>変更しない</v>
          </cell>
          <cell r="Q334" t="str">
            <v>変更しない</v>
          </cell>
          <cell r="R334" t="str">
            <v>◎</v>
          </cell>
          <cell r="S334" t="str">
            <v>ﾌｫｰﾏｯﾄ</v>
          </cell>
          <cell r="T334" t="str">
            <v>通常★</v>
          </cell>
          <cell r="U334" t="str">
            <v>ﾌｫｰﾏｯﾄ</v>
          </cell>
          <cell r="V334" t="str">
            <v>通常★</v>
          </cell>
          <cell r="W334" t="str">
            <v>ﾌｫｰﾏｯﾄ</v>
          </cell>
          <cell r="X334" t="str">
            <v>通常</v>
          </cell>
          <cell r="Y334" t="str">
            <v>お客様各位</v>
          </cell>
          <cell r="AA334" t="str">
            <v/>
          </cell>
          <cell r="AB334" t="str">
            <v>丸大食品株式会社</v>
          </cell>
          <cell r="AC334" t="str">
            <v>裏面</v>
          </cell>
          <cell r="AD334" t="str">
            <v>○</v>
          </cell>
          <cell r="AE334" t="str">
            <v>FAX（郵送も可）にて</v>
          </cell>
          <cell r="AF334" t="str">
            <v>○</v>
          </cell>
          <cell r="AG334" t="str">
            <v>○</v>
          </cell>
          <cell r="AH334" t="str">
            <v>○</v>
          </cell>
          <cell r="AI334" t="str">
            <v>○</v>
          </cell>
          <cell r="AJ334" t="str">
            <v>○</v>
          </cell>
          <cell r="AK334" t="str">
            <v>○</v>
          </cell>
          <cell r="AL334" t="str">
            <v>○</v>
          </cell>
          <cell r="AM334" t="str">
            <v>○</v>
          </cell>
          <cell r="AO334">
            <v>30</v>
          </cell>
          <cell r="AP334">
            <v>20</v>
          </cell>
          <cell r="AQ334">
            <v>990</v>
          </cell>
          <cell r="AR334" t="str">
            <v>しない</v>
          </cell>
          <cell r="AS334">
            <v>5</v>
          </cell>
          <cell r="AT334">
            <v>10</v>
          </cell>
          <cell r="AU334" t="str">
            <v>神奈川土建横浜戸塚支部</v>
          </cell>
          <cell r="AV334" t="str">
            <v/>
          </cell>
          <cell r="AW334" t="str">
            <v/>
          </cell>
          <cell r="AX334" t="str">
            <v/>
          </cell>
        </row>
        <row r="335">
          <cell r="A335" t="str">
            <v>6614</v>
          </cell>
          <cell r="B335" t="str">
            <v>10-6614-0</v>
          </cell>
          <cell r="D335" t="str">
            <v>10</v>
          </cell>
          <cell r="E335" t="str">
            <v>渡辺</v>
          </cell>
          <cell r="F335" t="str">
            <v>6614-0</v>
          </cell>
          <cell r="G335" t="str">
            <v>山梨電機商業組合</v>
          </cell>
          <cell r="H335">
            <v>8</v>
          </cell>
          <cell r="I335" t="str">
            <v>○</v>
          </cell>
          <cell r="J335" t="str">
            <v>○</v>
          </cell>
          <cell r="K335" t="str">
            <v>ﾌｫｰﾏｯﾄ</v>
          </cell>
          <cell r="L335" t="str">
            <v>通常+自家用★</v>
          </cell>
          <cell r="M335" t="str">
            <v>ﾌｫｰﾏｯﾄ</v>
          </cell>
          <cell r="N335" t="str">
            <v>通常+自家用★</v>
          </cell>
          <cell r="O335" t="str">
            <v>変更しない</v>
          </cell>
          <cell r="P335" t="str">
            <v>変更しない</v>
          </cell>
          <cell r="Q335" t="str">
            <v>変更しない</v>
          </cell>
          <cell r="R335" t="str">
            <v>○</v>
          </cell>
          <cell r="S335" t="str">
            <v>ﾌｫｰﾏｯﾄ</v>
          </cell>
          <cell r="T335" t="str">
            <v>通常★</v>
          </cell>
          <cell r="U335" t="str">
            <v>ﾌｫｰﾏｯﾄ</v>
          </cell>
          <cell r="V335" t="str">
            <v>通常★</v>
          </cell>
          <cell r="W335" t="str">
            <v>ﾌｫｰﾏｯﾄ</v>
          </cell>
          <cell r="X335" t="str">
            <v>通常</v>
          </cell>
          <cell r="Y335" t="str">
            <v>お客様各位</v>
          </cell>
          <cell r="AA335" t="str">
            <v/>
          </cell>
          <cell r="AB335" t="str">
            <v>丸大食品株式会社</v>
          </cell>
          <cell r="AC335" t="str">
            <v>裏面</v>
          </cell>
          <cell r="AD335" t="str">
            <v>○</v>
          </cell>
          <cell r="AE335" t="str">
            <v>FAX又は郵送にて</v>
          </cell>
          <cell r="AF335" t="str">
            <v>○</v>
          </cell>
          <cell r="AG335" t="str">
            <v>○</v>
          </cell>
          <cell r="AH335" t="str">
            <v>○</v>
          </cell>
          <cell r="AI335" t="str">
            <v>○</v>
          </cell>
          <cell r="AJ335" t="str">
            <v>○</v>
          </cell>
          <cell r="AK335" t="str">
            <v/>
          </cell>
          <cell r="AL335" t="str">
            <v>○</v>
          </cell>
          <cell r="AM335" t="str">
            <v>○</v>
          </cell>
          <cell r="AO335">
            <v>30</v>
          </cell>
          <cell r="AP335">
            <v>20</v>
          </cell>
          <cell r="AQ335">
            <v>990</v>
          </cell>
          <cell r="AR335" t="str">
            <v>しない</v>
          </cell>
          <cell r="AS335">
            <v>6</v>
          </cell>
          <cell r="AT335">
            <v>11</v>
          </cell>
          <cell r="AU335" t="str">
            <v>山梨県電機商業組合</v>
          </cell>
          <cell r="AV335" t="str">
            <v/>
          </cell>
          <cell r="AW335" t="str">
            <v/>
          </cell>
          <cell r="AX335" t="str">
            <v/>
          </cell>
        </row>
        <row r="336">
          <cell r="A336" t="str">
            <v>6640</v>
          </cell>
          <cell r="B336" t="str">
            <v>10-6640-0</v>
          </cell>
          <cell r="D336" t="str">
            <v>10</v>
          </cell>
          <cell r="E336" t="str">
            <v>渡辺</v>
          </cell>
          <cell r="F336" t="str">
            <v>6640-0</v>
          </cell>
          <cell r="G336" t="str">
            <v>神奈川土建一般労働組合　相模原支部</v>
          </cell>
          <cell r="H336">
            <v>4</v>
          </cell>
          <cell r="I336" t="str">
            <v>○</v>
          </cell>
          <cell r="J336" t="str">
            <v>○</v>
          </cell>
          <cell r="K336" t="str">
            <v>ﾌｫｰﾏｯﾄ</v>
          </cell>
          <cell r="L336" t="str">
            <v>通常+自家用★</v>
          </cell>
          <cell r="M336" t="str">
            <v>ﾌｫｰﾏｯﾄ</v>
          </cell>
          <cell r="N336" t="str">
            <v>通常+自家用★</v>
          </cell>
          <cell r="O336" t="str">
            <v>変更しない</v>
          </cell>
          <cell r="P336" t="str">
            <v>変更しない</v>
          </cell>
          <cell r="Q336" t="str">
            <v>変更しない</v>
          </cell>
          <cell r="R336" t="str">
            <v>◎</v>
          </cell>
          <cell r="S336" t="str">
            <v>ﾌｫｰﾏｯﾄ</v>
          </cell>
          <cell r="T336" t="str">
            <v>通常★</v>
          </cell>
          <cell r="U336" t="str">
            <v>ﾌｫｰﾏｯﾄ</v>
          </cell>
          <cell r="V336" t="str">
            <v>通常★</v>
          </cell>
          <cell r="W336" t="str">
            <v>ﾌｫｰﾏｯﾄ</v>
          </cell>
          <cell r="X336" t="str">
            <v>通常</v>
          </cell>
          <cell r="Y336" t="str">
            <v>お客様各位</v>
          </cell>
          <cell r="AA336" t="str">
            <v/>
          </cell>
          <cell r="AB336" t="str">
            <v>丸大食品株式会社</v>
          </cell>
          <cell r="AC336" t="str">
            <v>裏面</v>
          </cell>
          <cell r="AD336" t="str">
            <v>○</v>
          </cell>
          <cell r="AE336" t="str">
            <v>FAX（郵送も可）にて</v>
          </cell>
          <cell r="AF336" t="str">
            <v>○</v>
          </cell>
          <cell r="AG336" t="str">
            <v>○</v>
          </cell>
          <cell r="AH336" t="str">
            <v>○</v>
          </cell>
          <cell r="AI336" t="str">
            <v>○</v>
          </cell>
          <cell r="AJ336" t="str">
            <v>○</v>
          </cell>
          <cell r="AK336" t="str">
            <v>○</v>
          </cell>
          <cell r="AL336" t="str">
            <v>○</v>
          </cell>
          <cell r="AM336" t="str">
            <v>○</v>
          </cell>
          <cell r="AO336">
            <v>30</v>
          </cell>
          <cell r="AP336">
            <v>20</v>
          </cell>
          <cell r="AQ336">
            <v>990</v>
          </cell>
          <cell r="AR336" t="str">
            <v>しない</v>
          </cell>
          <cell r="AS336">
            <v>5</v>
          </cell>
          <cell r="AT336">
            <v>10</v>
          </cell>
          <cell r="AU336" t="str">
            <v>神奈川土建 相模原支部</v>
          </cell>
          <cell r="AV336" t="str">
            <v/>
          </cell>
          <cell r="AW336" t="str">
            <v/>
          </cell>
          <cell r="AX336" t="str">
            <v/>
          </cell>
        </row>
        <row r="337">
          <cell r="A337" t="str">
            <v>6658</v>
          </cell>
          <cell r="B337" t="str">
            <v>10-6658-0</v>
          </cell>
          <cell r="D337" t="str">
            <v>10</v>
          </cell>
          <cell r="E337" t="str">
            <v>渡辺</v>
          </cell>
          <cell r="F337" t="str">
            <v>6658-0</v>
          </cell>
          <cell r="G337" t="str">
            <v>早稲田大学職員組合</v>
          </cell>
          <cell r="H337">
            <v>6</v>
          </cell>
          <cell r="I337" t="str">
            <v>○</v>
          </cell>
          <cell r="J337" t="str">
            <v>○</v>
          </cell>
          <cell r="K337" t="str">
            <v>ﾌｫｰﾏｯﾄ</v>
          </cell>
          <cell r="L337" t="str">
            <v>【変動】通常+自家用</v>
          </cell>
          <cell r="M337" t="str">
            <v>ﾌｫｰﾏｯﾄ</v>
          </cell>
          <cell r="N337" t="str">
            <v>【変動】通常+自家用</v>
          </cell>
          <cell r="O337" t="str">
            <v>変更しない</v>
          </cell>
          <cell r="P337" t="str">
            <v>変更しない</v>
          </cell>
          <cell r="Q337" t="str">
            <v>変更しない</v>
          </cell>
          <cell r="R337" t="str">
            <v>◎</v>
          </cell>
          <cell r="S337" t="str">
            <v>＠</v>
          </cell>
          <cell r="T337" t="str">
            <v>【変動】通常</v>
          </cell>
          <cell r="U337" t="str">
            <v>＠</v>
          </cell>
          <cell r="V337" t="str">
            <v>【変動】通常</v>
          </cell>
          <cell r="W337" t="str">
            <v>ﾌｫｰﾏｯﾄ</v>
          </cell>
          <cell r="X337" t="str">
            <v>通常</v>
          </cell>
          <cell r="Y337" t="str">
            <v>お客様各位</v>
          </cell>
          <cell r="AA337" t="str">
            <v>☆ご協力いただいた売上の5％が私大助成運動資金へカンパされます。</v>
          </cell>
          <cell r="AB337" t="str">
            <v>早稲田大学職員組合</v>
          </cell>
          <cell r="AC337" t="str">
            <v>裏面</v>
          </cell>
          <cell r="AD337" t="str">
            <v>○</v>
          </cell>
          <cell r="AE337" t="str">
            <v>FAXにて</v>
          </cell>
          <cell r="AF337" t="str">
            <v>○</v>
          </cell>
          <cell r="AG337" t="str">
            <v>○</v>
          </cell>
          <cell r="AH337" t="str">
            <v>○</v>
          </cell>
          <cell r="AI337" t="str">
            <v>○</v>
          </cell>
          <cell r="AJ337" t="str">
            <v>○</v>
          </cell>
          <cell r="AK337" t="str">
            <v>○</v>
          </cell>
          <cell r="AL337" t="str">
            <v>○</v>
          </cell>
          <cell r="AM337" t="str">
            <v>○</v>
          </cell>
          <cell r="AO337">
            <v>35</v>
          </cell>
          <cell r="AP337">
            <v>20</v>
          </cell>
          <cell r="AQ337">
            <v>990</v>
          </cell>
          <cell r="AR337" t="str">
            <v>しない</v>
          </cell>
          <cell r="AS337">
            <v>6</v>
          </cell>
          <cell r="AT337">
            <v>11</v>
          </cell>
          <cell r="AU337" t="str">
            <v>早稲田大学職員組合</v>
          </cell>
          <cell r="AV337" t="str">
            <v>16</v>
          </cell>
          <cell r="AW337" t="str">
            <v/>
          </cell>
          <cell r="AX337" t="str">
            <v/>
          </cell>
        </row>
        <row r="338">
          <cell r="A338" t="str">
            <v>6683</v>
          </cell>
          <cell r="B338" t="str">
            <v>10-6683-0</v>
          </cell>
          <cell r="D338" t="str">
            <v>10</v>
          </cell>
          <cell r="E338" t="str">
            <v>渡辺</v>
          </cell>
          <cell r="F338" t="str">
            <v>6683-0</v>
          </cell>
          <cell r="G338" t="str">
            <v>神奈川県退職公務員連盟</v>
          </cell>
          <cell r="H338">
            <v>8</v>
          </cell>
          <cell r="I338" t="str">
            <v>○</v>
          </cell>
          <cell r="J338" t="str">
            <v>○</v>
          </cell>
          <cell r="K338" t="str">
            <v>ﾌｫｰﾏｯﾄ</v>
          </cell>
          <cell r="L338" t="str">
            <v>企業名なし(990)</v>
          </cell>
          <cell r="M338" t="str">
            <v>ﾌｫｰﾏｯﾄ</v>
          </cell>
          <cell r="N338" t="str">
            <v>企業名なし(990)</v>
          </cell>
          <cell r="O338" t="str">
            <v>変更しない</v>
          </cell>
          <cell r="P338" t="str">
            <v>変更しない</v>
          </cell>
          <cell r="Q338" t="str">
            <v>変更しない</v>
          </cell>
          <cell r="R338" t="str">
            <v>×</v>
          </cell>
          <cell r="S338" t="str">
            <v>必要なし</v>
          </cell>
          <cell r="U338" t="str">
            <v>必要なし</v>
          </cell>
          <cell r="W338" t="str">
            <v>必要なし</v>
          </cell>
          <cell r="X338" t="str">
            <v/>
          </cell>
          <cell r="Y338" t="str">
            <v>お客様各位</v>
          </cell>
          <cell r="AA338" t="str">
            <v/>
          </cell>
          <cell r="AB338" t="str">
            <v>丸大食品株式会社</v>
          </cell>
          <cell r="AC338" t="str">
            <v>裏面</v>
          </cell>
          <cell r="AD338" t="str">
            <v>○</v>
          </cell>
          <cell r="AE338" t="str">
            <v>FAX（郵送も可）にて</v>
          </cell>
          <cell r="AF338" t="str">
            <v>○</v>
          </cell>
          <cell r="AG338" t="str">
            <v>○</v>
          </cell>
          <cell r="AH338" t="str">
            <v>○</v>
          </cell>
          <cell r="AI338" t="str">
            <v>○</v>
          </cell>
          <cell r="AJ338" t="str">
            <v>○</v>
          </cell>
          <cell r="AK338" t="str">
            <v>○</v>
          </cell>
          <cell r="AL338" t="str">
            <v>○</v>
          </cell>
          <cell r="AM338" t="str">
            <v>○</v>
          </cell>
          <cell r="AO338">
            <v>30</v>
          </cell>
          <cell r="AP338">
            <v>20</v>
          </cell>
          <cell r="AQ338">
            <v>990</v>
          </cell>
          <cell r="AR338" t="str">
            <v>しない</v>
          </cell>
          <cell r="AS338">
            <v>6</v>
          </cell>
          <cell r="AT338">
            <v>11</v>
          </cell>
          <cell r="AU338" t="str">
            <v>神奈川県退職公務員連盟</v>
          </cell>
          <cell r="AV338" t="str">
            <v>18</v>
          </cell>
          <cell r="AW338" t="str">
            <v/>
          </cell>
          <cell r="AX338" t="str">
            <v/>
          </cell>
        </row>
        <row r="339">
          <cell r="A339" t="str">
            <v>6694</v>
          </cell>
          <cell r="B339" t="str">
            <v>10-6694-0</v>
          </cell>
          <cell r="D339" t="str">
            <v>10</v>
          </cell>
          <cell r="E339" t="str">
            <v>渡辺</v>
          </cell>
          <cell r="F339" t="str">
            <v>6694-0</v>
          </cell>
          <cell r="G339" t="str">
            <v>全日本学校教材教具協同組合</v>
          </cell>
          <cell r="H339">
            <v>14</v>
          </cell>
          <cell r="I339" t="str">
            <v>○</v>
          </cell>
          <cell r="J339" t="str">
            <v>○</v>
          </cell>
          <cell r="K339" t="str">
            <v>ﾌｫｰﾏｯﾄ</v>
          </cell>
          <cell r="L339" t="str">
            <v>企業名なし(990)</v>
          </cell>
          <cell r="M339" t="str">
            <v>ﾌｫｰﾏｯﾄ</v>
          </cell>
          <cell r="N339" t="str">
            <v>企業名なし(990)</v>
          </cell>
          <cell r="O339" t="str">
            <v>変更しない</v>
          </cell>
          <cell r="P339" t="str">
            <v>変更しない</v>
          </cell>
          <cell r="Q339" t="str">
            <v>変更しない</v>
          </cell>
          <cell r="R339" t="str">
            <v>○</v>
          </cell>
          <cell r="S339" t="str">
            <v>ﾌｫｰﾏｯﾄ</v>
          </cell>
          <cell r="T339" t="str">
            <v>通常★</v>
          </cell>
          <cell r="U339" t="str">
            <v>ﾌｫｰﾏｯﾄ</v>
          </cell>
          <cell r="V339" t="str">
            <v>通常★</v>
          </cell>
          <cell r="W339" t="str">
            <v>ﾌｫｰﾏｯﾄ</v>
          </cell>
          <cell r="X339" t="str">
            <v>通常</v>
          </cell>
          <cell r="Y339" t="str">
            <v>お客様各位</v>
          </cell>
          <cell r="AA339" t="str">
            <v/>
          </cell>
          <cell r="AB339" t="str">
            <v>丸大食品株式会社</v>
          </cell>
          <cell r="AC339" t="str">
            <v>裏面</v>
          </cell>
          <cell r="AD339" t="str">
            <v>○</v>
          </cell>
          <cell r="AE339" t="str">
            <v>FAXにて</v>
          </cell>
          <cell r="AF339" t="str">
            <v>○</v>
          </cell>
          <cell r="AG339" t="str">
            <v>○</v>
          </cell>
          <cell r="AH339" t="str">
            <v>○</v>
          </cell>
          <cell r="AI339" t="str">
            <v>○</v>
          </cell>
          <cell r="AJ339" t="str">
            <v>○</v>
          </cell>
          <cell r="AK339" t="str">
            <v>○</v>
          </cell>
          <cell r="AL339" t="str">
            <v>○</v>
          </cell>
          <cell r="AM339" t="str">
            <v>○</v>
          </cell>
          <cell r="AO339">
            <v>30</v>
          </cell>
          <cell r="AP339">
            <v>20</v>
          </cell>
          <cell r="AQ339">
            <v>990</v>
          </cell>
          <cell r="AR339" t="str">
            <v>しない</v>
          </cell>
          <cell r="AS339">
            <v>6</v>
          </cell>
          <cell r="AT339">
            <v>11</v>
          </cell>
          <cell r="AU339" t="str">
            <v>全日本学校教材教具協同組合</v>
          </cell>
          <cell r="AV339" t="str">
            <v>14</v>
          </cell>
          <cell r="AW339" t="str">
            <v/>
          </cell>
          <cell r="AX339" t="str">
            <v/>
          </cell>
        </row>
        <row r="340">
          <cell r="A340" t="str">
            <v>6731</v>
          </cell>
          <cell r="B340" t="str">
            <v>10-6731-0</v>
          </cell>
          <cell r="D340" t="str">
            <v>10</v>
          </cell>
          <cell r="E340" t="str">
            <v>渡辺</v>
          </cell>
          <cell r="F340" t="str">
            <v>6731-0</v>
          </cell>
          <cell r="G340" t="str">
            <v>神奈川県厚生福利振興会</v>
          </cell>
          <cell r="H340">
            <v>32</v>
          </cell>
          <cell r="I340" t="str">
            <v>○</v>
          </cell>
          <cell r="J340" t="str">
            <v>○</v>
          </cell>
          <cell r="K340" t="str">
            <v>ﾌｫｰﾏｯﾄ</v>
          </cell>
          <cell r="L340" t="str">
            <v>【変動】通常+自家用</v>
          </cell>
          <cell r="M340" t="str">
            <v>ﾌｫｰﾏｯﾄ</v>
          </cell>
          <cell r="N340" t="str">
            <v>【変動】通常+自家用</v>
          </cell>
          <cell r="R340" t="str">
            <v>○</v>
          </cell>
          <cell r="S340" t="str">
            <v>ﾌｫｰﾏｯﾄ</v>
          </cell>
          <cell r="T340" t="str">
            <v>【変動】通常</v>
          </cell>
          <cell r="U340" t="str">
            <v>ﾌｫｰﾏｯﾄ</v>
          </cell>
          <cell r="V340" t="str">
            <v>【変動】通常</v>
          </cell>
          <cell r="W340" t="str">
            <v>ﾌｫｰﾏｯﾄ</v>
          </cell>
          <cell r="X340" t="str">
            <v>通常</v>
          </cell>
          <cell r="Y340" t="str">
            <v>お客様各位</v>
          </cell>
          <cell r="AA340" t="str">
            <v>神奈川県厚生福利振興会</v>
          </cell>
          <cell r="AB340" t="str">
            <v>丸大食品株式会社</v>
          </cell>
          <cell r="AC340" t="str">
            <v>裏面</v>
          </cell>
          <cell r="AD340" t="str">
            <v>○</v>
          </cell>
          <cell r="AE340" t="str">
            <v>FAX又は郵送にて</v>
          </cell>
          <cell r="AF340" t="str">
            <v>03-3674-3274</v>
          </cell>
          <cell r="AG340" t="str">
            <v>○</v>
          </cell>
          <cell r="AH340" t="str">
            <v>○</v>
          </cell>
          <cell r="AI340" t="str">
            <v>○</v>
          </cell>
          <cell r="AJ340" t="str">
            <v>○</v>
          </cell>
          <cell r="AK340" t="str">
            <v>○</v>
          </cell>
          <cell r="AL340" t="str">
            <v>○</v>
          </cell>
          <cell r="AM340" t="str">
            <v>○</v>
          </cell>
          <cell r="AO340">
            <v>35</v>
          </cell>
          <cell r="AP340">
            <v>20</v>
          </cell>
          <cell r="AQ340">
            <v>990</v>
          </cell>
          <cell r="AR340" t="str">
            <v>しない</v>
          </cell>
          <cell r="AS340">
            <v>6</v>
          </cell>
          <cell r="AT340">
            <v>11</v>
          </cell>
          <cell r="AU340" t="str">
            <v>神奈川県厚生福利振興会</v>
          </cell>
          <cell r="AV340" t="str">
            <v>18</v>
          </cell>
          <cell r="AW340" t="str">
            <v>所属部署</v>
          </cell>
          <cell r="AX340" t="str">
            <v>内線</v>
          </cell>
        </row>
        <row r="341">
          <cell r="A341" t="str">
            <v>6743</v>
          </cell>
          <cell r="B341" t="str">
            <v>10-6743-0</v>
          </cell>
          <cell r="D341" t="str">
            <v>10</v>
          </cell>
          <cell r="E341" t="str">
            <v>渡辺</v>
          </cell>
          <cell r="F341" t="str">
            <v>6743-0</v>
          </cell>
          <cell r="G341" t="str">
            <v>東京装粧品協同組合</v>
          </cell>
          <cell r="H341">
            <v>2</v>
          </cell>
          <cell r="I341" t="str">
            <v>○</v>
          </cell>
          <cell r="J341" t="str">
            <v>○</v>
          </cell>
          <cell r="K341" t="str">
            <v>ﾌｫｰﾏｯﾄ</v>
          </cell>
          <cell r="L341" t="str">
            <v>通常★</v>
          </cell>
          <cell r="M341" t="str">
            <v>ﾌｫｰﾏｯﾄ</v>
          </cell>
          <cell r="N341" t="str">
            <v>通常★</v>
          </cell>
          <cell r="O341" t="str">
            <v/>
          </cell>
          <cell r="P341" t="str">
            <v/>
          </cell>
          <cell r="Q341" t="str">
            <v/>
          </cell>
          <cell r="R341" t="str">
            <v>○</v>
          </cell>
          <cell r="S341" t="str">
            <v>ﾌｫｰﾏｯﾄ</v>
          </cell>
          <cell r="T341" t="str">
            <v>通常★</v>
          </cell>
          <cell r="U341" t="str">
            <v>ﾌｫｰﾏｯﾄ</v>
          </cell>
          <cell r="V341" t="str">
            <v>通常★</v>
          </cell>
          <cell r="W341" t="str">
            <v>ﾌｫｰﾏｯﾄ</v>
          </cell>
          <cell r="X341" t="str">
            <v>通常</v>
          </cell>
          <cell r="Y341" t="str">
            <v>お客様各位</v>
          </cell>
          <cell r="AA341" t="str">
            <v/>
          </cell>
          <cell r="AB341" t="str">
            <v>東京装粧品協同組合</v>
          </cell>
          <cell r="AC341" t="str">
            <v>裏面</v>
          </cell>
          <cell r="AD341" t="str">
            <v>○</v>
          </cell>
          <cell r="AE341" t="str">
            <v>FAX又は郵送にて</v>
          </cell>
          <cell r="AF341" t="str">
            <v>03-3674-3274</v>
          </cell>
          <cell r="AG341" t="str">
            <v>○</v>
          </cell>
          <cell r="AH341" t="str">
            <v>○</v>
          </cell>
          <cell r="AI341" t="str">
            <v>○</v>
          </cell>
          <cell r="AJ341" t="str">
            <v>○</v>
          </cell>
          <cell r="AK341" t="str">
            <v>○</v>
          </cell>
          <cell r="AL341" t="str">
            <v>○</v>
          </cell>
          <cell r="AM341" t="str">
            <v>○</v>
          </cell>
          <cell r="AO341">
            <v>30</v>
          </cell>
          <cell r="AP341">
            <v>20</v>
          </cell>
          <cell r="AQ341">
            <v>990</v>
          </cell>
          <cell r="AR341" t="str">
            <v>しない</v>
          </cell>
          <cell r="AS341">
            <v>6</v>
          </cell>
          <cell r="AT341">
            <v>10</v>
          </cell>
          <cell r="AU341" t="str">
            <v>東京装粧品協同組合</v>
          </cell>
          <cell r="AV341" t="str">
            <v/>
          </cell>
          <cell r="AW341" t="str">
            <v/>
          </cell>
          <cell r="AX341" t="str">
            <v/>
          </cell>
        </row>
        <row r="342">
          <cell r="A342" t="str">
            <v>6800</v>
          </cell>
          <cell r="B342" t="str">
            <v>10-6800-0</v>
          </cell>
          <cell r="D342" t="str">
            <v>10</v>
          </cell>
          <cell r="E342" t="str">
            <v>渡辺</v>
          </cell>
          <cell r="F342" t="str">
            <v>6800-0</v>
          </cell>
          <cell r="G342" t="str">
            <v>山梨電設興業㈱</v>
          </cell>
          <cell r="H342">
            <v>0</v>
          </cell>
          <cell r="I342" t="str">
            <v>×</v>
          </cell>
          <cell r="J342" t="str">
            <v>×</v>
          </cell>
          <cell r="K342" t="str">
            <v>なし</v>
          </cell>
          <cell r="L342" t="str">
            <v/>
          </cell>
          <cell r="M342" t="str">
            <v>なし</v>
          </cell>
          <cell r="N342" t="str">
            <v/>
          </cell>
          <cell r="O342" t="str">
            <v>変更する</v>
          </cell>
          <cell r="P342" t="str">
            <v>変更する</v>
          </cell>
          <cell r="Q342" t="str">
            <v/>
          </cell>
          <cell r="R342" t="str">
            <v>◎</v>
          </cell>
          <cell r="S342" t="str">
            <v>ﾌｫｰﾏｯﾄ</v>
          </cell>
          <cell r="T342" t="str">
            <v>【変動】通常</v>
          </cell>
          <cell r="U342" t="str">
            <v>ﾌｫｰﾏｯﾄ</v>
          </cell>
          <cell r="V342" t="str">
            <v>【変動】通常</v>
          </cell>
          <cell r="W342" t="str">
            <v>必要なし</v>
          </cell>
          <cell r="Y342" t="str">
            <v>お客様各位</v>
          </cell>
          <cell r="AA342" t="str">
            <v/>
          </cell>
          <cell r="AB342" t="str">
            <v>丸大食品株式会社</v>
          </cell>
          <cell r="AC342" t="str">
            <v>裏面</v>
          </cell>
          <cell r="AD342" t="str">
            <v>○</v>
          </cell>
          <cell r="AE342" t="str">
            <v>FAXにて</v>
          </cell>
          <cell r="AF342" t="str">
            <v>○</v>
          </cell>
          <cell r="AG342" t="str">
            <v>○</v>
          </cell>
          <cell r="AH342" t="str">
            <v>○</v>
          </cell>
          <cell r="AI342" t="str">
            <v>○</v>
          </cell>
          <cell r="AJ342" t="str">
            <v>○</v>
          </cell>
          <cell r="AK342" t="str">
            <v/>
          </cell>
          <cell r="AL342" t="str">
            <v>○</v>
          </cell>
          <cell r="AM342" t="str">
            <v>○</v>
          </cell>
          <cell r="AO342">
            <v>40</v>
          </cell>
          <cell r="AP342">
            <v>20</v>
          </cell>
          <cell r="AQ342">
            <v>990</v>
          </cell>
          <cell r="AR342" t="str">
            <v>しない</v>
          </cell>
          <cell r="AS342">
            <v>6</v>
          </cell>
          <cell r="AT342">
            <v>11</v>
          </cell>
          <cell r="AU342" t="str">
            <v>山梨電設興業㈱</v>
          </cell>
          <cell r="AV342" t="str">
            <v/>
          </cell>
          <cell r="AW342" t="str">
            <v/>
          </cell>
          <cell r="AX342" t="str">
            <v/>
          </cell>
        </row>
        <row r="343">
          <cell r="A343" t="str">
            <v>6814</v>
          </cell>
          <cell r="B343" t="str">
            <v>10-6814-0</v>
          </cell>
          <cell r="D343" t="str">
            <v>10</v>
          </cell>
          <cell r="E343" t="str">
            <v>渡辺</v>
          </cell>
          <cell r="F343" t="str">
            <v>6814-0</v>
          </cell>
          <cell r="G343" t="str">
            <v>日本ドキュメントサービス協同組合連合会</v>
          </cell>
          <cell r="H343">
            <v>4</v>
          </cell>
          <cell r="I343" t="str">
            <v>○</v>
          </cell>
          <cell r="J343" t="str">
            <v>○</v>
          </cell>
          <cell r="K343" t="str">
            <v>ﾌｫｰﾏｯﾄ</v>
          </cell>
          <cell r="L343" t="str">
            <v>企業名なし(990)</v>
          </cell>
          <cell r="M343" t="str">
            <v>ﾌｫｰﾏｯﾄ</v>
          </cell>
          <cell r="N343" t="str">
            <v>企業名なし(990)</v>
          </cell>
          <cell r="O343" t="str">
            <v>変更しない</v>
          </cell>
          <cell r="P343" t="str">
            <v>変更しない</v>
          </cell>
          <cell r="Q343" t="str">
            <v>変更しない</v>
          </cell>
          <cell r="R343" t="str">
            <v>◎</v>
          </cell>
          <cell r="S343" t="str">
            <v>ﾌｫｰﾏｯﾄ</v>
          </cell>
          <cell r="T343" t="str">
            <v>通常★</v>
          </cell>
          <cell r="U343" t="str">
            <v>ﾌｫｰﾏｯﾄ</v>
          </cell>
          <cell r="V343" t="str">
            <v>通常★</v>
          </cell>
          <cell r="W343" t="str">
            <v>ﾌｫｰﾏｯﾄ</v>
          </cell>
          <cell r="X343" t="str">
            <v>通常</v>
          </cell>
          <cell r="Y343" t="str">
            <v>お客様各位</v>
          </cell>
          <cell r="AA343" t="str">
            <v/>
          </cell>
          <cell r="AB343" t="str">
            <v>丸大食品株式会社</v>
          </cell>
          <cell r="AC343" t="str">
            <v>裏面</v>
          </cell>
          <cell r="AD343" t="str">
            <v>○</v>
          </cell>
          <cell r="AE343" t="str">
            <v>FAXにて</v>
          </cell>
          <cell r="AF343" t="str">
            <v>○</v>
          </cell>
          <cell r="AG343" t="str">
            <v>○</v>
          </cell>
          <cell r="AH343" t="str">
            <v>○</v>
          </cell>
          <cell r="AI343" t="str">
            <v>○</v>
          </cell>
          <cell r="AJ343" t="str">
            <v>○</v>
          </cell>
          <cell r="AK343" t="str">
            <v>○</v>
          </cell>
          <cell r="AL343" t="str">
            <v>○</v>
          </cell>
          <cell r="AM343" t="str">
            <v>○</v>
          </cell>
          <cell r="AO343">
            <v>30</v>
          </cell>
          <cell r="AP343">
            <v>20</v>
          </cell>
          <cell r="AQ343">
            <v>990</v>
          </cell>
          <cell r="AR343" t="str">
            <v>しない</v>
          </cell>
          <cell r="AS343">
            <v>6</v>
          </cell>
          <cell r="AT343">
            <v>11</v>
          </cell>
          <cell r="AU343" t="str">
            <v>日本ドキュメントサービス    協同組合連合会</v>
          </cell>
          <cell r="AV343" t="str">
            <v>14</v>
          </cell>
          <cell r="AW343" t="str">
            <v/>
          </cell>
          <cell r="AX343" t="str">
            <v/>
          </cell>
        </row>
        <row r="344">
          <cell r="A344" t="str">
            <v>6817</v>
          </cell>
          <cell r="B344" t="str">
            <v>10-6817-0</v>
          </cell>
          <cell r="D344" t="str">
            <v>10</v>
          </cell>
          <cell r="E344" t="str">
            <v>渡辺</v>
          </cell>
          <cell r="F344" t="str">
            <v>6817-0</v>
          </cell>
          <cell r="G344" t="str">
            <v>東京都電機商業組合</v>
          </cell>
          <cell r="H344">
            <v>60</v>
          </cell>
          <cell r="I344" t="str">
            <v>○</v>
          </cell>
          <cell r="J344" t="str">
            <v>○</v>
          </cell>
          <cell r="K344" t="str">
            <v>ﾌｫｰﾏｯﾄ</v>
          </cell>
          <cell r="L344" t="str">
            <v>通常+自家用★</v>
          </cell>
          <cell r="M344" t="str">
            <v>ﾌｫｰﾏｯﾄ</v>
          </cell>
          <cell r="N344" t="str">
            <v>通常+自家用★</v>
          </cell>
          <cell r="O344" t="str">
            <v/>
          </cell>
          <cell r="P344" t="str">
            <v/>
          </cell>
          <cell r="Q344" t="str">
            <v/>
          </cell>
          <cell r="R344" t="str">
            <v>○</v>
          </cell>
          <cell r="S344" t="str">
            <v>ﾌｫｰﾏｯﾄ</v>
          </cell>
          <cell r="T344" t="str">
            <v>通常+自家用★</v>
          </cell>
          <cell r="U344" t="str">
            <v>ﾌｫｰﾏｯﾄ</v>
          </cell>
          <cell r="V344" t="str">
            <v>通常+自家用★</v>
          </cell>
          <cell r="W344" t="str">
            <v>ﾌｫｰﾏｯﾄ</v>
          </cell>
          <cell r="X344" t="str">
            <v>通常</v>
          </cell>
          <cell r="Y344" t="str">
            <v>お客様各位</v>
          </cell>
          <cell r="AA344" t="str">
            <v/>
          </cell>
          <cell r="AB344" t="str">
            <v>東京都電機商業組合</v>
          </cell>
          <cell r="AC344" t="str">
            <v>裏面</v>
          </cell>
          <cell r="AD344" t="str">
            <v>○</v>
          </cell>
          <cell r="AE344" t="str">
            <v>FAXにて</v>
          </cell>
          <cell r="AF344" t="str">
            <v>○</v>
          </cell>
          <cell r="AG344" t="str">
            <v>○</v>
          </cell>
          <cell r="AH344" t="str">
            <v>○</v>
          </cell>
          <cell r="AI344" t="str">
            <v>○</v>
          </cell>
          <cell r="AJ344" t="str">
            <v>○</v>
          </cell>
          <cell r="AK344" t="str">
            <v/>
          </cell>
          <cell r="AL344" t="str">
            <v/>
          </cell>
          <cell r="AM344" t="str">
            <v/>
          </cell>
          <cell r="AO344">
            <v>30</v>
          </cell>
          <cell r="AP344">
            <v>20</v>
          </cell>
          <cell r="AQ344">
            <v>990</v>
          </cell>
          <cell r="AR344" t="str">
            <v>しない</v>
          </cell>
          <cell r="AS344">
            <v>6</v>
          </cell>
          <cell r="AT344">
            <v>11</v>
          </cell>
          <cell r="AU344" t="str">
            <v>東京都電機商業組合</v>
          </cell>
          <cell r="AV344" t="str">
            <v/>
          </cell>
          <cell r="AW344" t="str">
            <v/>
          </cell>
          <cell r="AX344" t="str">
            <v/>
          </cell>
        </row>
        <row r="345">
          <cell r="A345" t="str">
            <v>6850</v>
          </cell>
          <cell r="B345" t="str">
            <v>10-6850-0</v>
          </cell>
          <cell r="D345" t="str">
            <v>10</v>
          </cell>
          <cell r="E345" t="str">
            <v>渡辺</v>
          </cell>
          <cell r="F345" t="str">
            <v>6850-0</v>
          </cell>
          <cell r="G345" t="str">
            <v>多摩電気工事組合</v>
          </cell>
          <cell r="H345">
            <v>2</v>
          </cell>
          <cell r="I345" t="str">
            <v>○</v>
          </cell>
          <cell r="J345" t="str">
            <v>○</v>
          </cell>
          <cell r="K345" t="str">
            <v>ﾌｫｰﾏｯﾄ</v>
          </cell>
          <cell r="L345" t="str">
            <v>企業名なし(990)</v>
          </cell>
          <cell r="M345" t="str">
            <v>ﾌｫｰﾏｯﾄ</v>
          </cell>
          <cell r="N345" t="str">
            <v>企業名なし(990)</v>
          </cell>
          <cell r="O345" t="str">
            <v>変更しない</v>
          </cell>
          <cell r="P345" t="str">
            <v>変更しない</v>
          </cell>
          <cell r="Q345" t="str">
            <v>変更しない</v>
          </cell>
          <cell r="R345" t="str">
            <v>×</v>
          </cell>
          <cell r="S345" t="str">
            <v>必要なし</v>
          </cell>
          <cell r="T345" t="str">
            <v/>
          </cell>
          <cell r="U345" t="str">
            <v>必要なし</v>
          </cell>
          <cell r="V345" t="str">
            <v/>
          </cell>
          <cell r="W345" t="str">
            <v/>
          </cell>
          <cell r="X345" t="str">
            <v/>
          </cell>
          <cell r="Y345" t="str">
            <v>お客様各位</v>
          </cell>
          <cell r="AA345" t="str">
            <v/>
          </cell>
          <cell r="AB345" t="str">
            <v>丸大食品株式会社</v>
          </cell>
          <cell r="AC345" t="str">
            <v/>
          </cell>
          <cell r="AD345" t="str">
            <v/>
          </cell>
          <cell r="AE345" t="str">
            <v/>
          </cell>
          <cell r="AF345" t="str">
            <v/>
          </cell>
          <cell r="AG345" t="str">
            <v/>
          </cell>
          <cell r="AH345" t="str">
            <v>○</v>
          </cell>
          <cell r="AI345" t="str">
            <v>○</v>
          </cell>
          <cell r="AJ345" t="str">
            <v>○</v>
          </cell>
          <cell r="AK345" t="str">
            <v/>
          </cell>
          <cell r="AL345" t="str">
            <v/>
          </cell>
          <cell r="AM345" t="str">
            <v/>
          </cell>
          <cell r="AO345">
            <v>30</v>
          </cell>
          <cell r="AP345">
            <v>20</v>
          </cell>
          <cell r="AQ345">
            <v>990</v>
          </cell>
          <cell r="AR345" t="str">
            <v>しない</v>
          </cell>
          <cell r="AS345">
            <v>6</v>
          </cell>
          <cell r="AT345">
            <v>11</v>
          </cell>
          <cell r="AU345" t="str">
            <v>多摩電気工事組合</v>
          </cell>
          <cell r="AV345" t="str">
            <v/>
          </cell>
          <cell r="AW345" t="str">
            <v/>
          </cell>
          <cell r="AX345" t="str">
            <v/>
          </cell>
        </row>
        <row r="346">
          <cell r="A346" t="str">
            <v>6870</v>
          </cell>
          <cell r="B346" t="str">
            <v>10-6870-0</v>
          </cell>
          <cell r="D346" t="str">
            <v>10</v>
          </cell>
          <cell r="E346" t="str">
            <v>渡辺</v>
          </cell>
          <cell r="F346" t="str">
            <v>6870-0</v>
          </cell>
          <cell r="G346" t="str">
            <v>神奈川県警親会青葉区</v>
          </cell>
          <cell r="H346">
            <v>0</v>
          </cell>
          <cell r="I346" t="str">
            <v>○</v>
          </cell>
          <cell r="J346" t="str">
            <v>○</v>
          </cell>
          <cell r="K346" t="str">
            <v>ﾌｫｰﾏｯﾄ</v>
          </cell>
          <cell r="L346" t="str">
            <v>通常+自家用★</v>
          </cell>
          <cell r="M346" t="str">
            <v>ﾌｫｰﾏｯﾄ</v>
          </cell>
          <cell r="N346" t="str">
            <v>通常+自家用★</v>
          </cell>
          <cell r="O346" t="str">
            <v/>
          </cell>
          <cell r="P346" t="str">
            <v/>
          </cell>
          <cell r="Q346" t="str">
            <v/>
          </cell>
          <cell r="R346" t="str">
            <v>◎</v>
          </cell>
          <cell r="S346" t="str">
            <v>ﾌｫｰﾏｯﾄ</v>
          </cell>
          <cell r="T346" t="str">
            <v>通常★</v>
          </cell>
          <cell r="U346" t="str">
            <v>ﾌｫｰﾏｯﾄ</v>
          </cell>
          <cell r="V346" t="str">
            <v>通常★</v>
          </cell>
          <cell r="W346" t="str">
            <v>ﾌｫｰﾏｯﾄ</v>
          </cell>
          <cell r="X346" t="str">
            <v>通常</v>
          </cell>
          <cell r="Y346" t="str">
            <v>お客様各位</v>
          </cell>
          <cell r="AA346" t="str">
            <v/>
          </cell>
          <cell r="AB346" t="str">
            <v>（一社）神奈川県警親会</v>
          </cell>
          <cell r="AC346" t="str">
            <v>裏面</v>
          </cell>
          <cell r="AD346" t="str">
            <v>○</v>
          </cell>
          <cell r="AE346" t="str">
            <v>FAXで</v>
          </cell>
          <cell r="AF346" t="str">
            <v>○</v>
          </cell>
          <cell r="AG346" t="str">
            <v>○</v>
          </cell>
          <cell r="AH346" t="str">
            <v>○</v>
          </cell>
          <cell r="AI346" t="str">
            <v>○</v>
          </cell>
          <cell r="AJ346" t="str">
            <v>○</v>
          </cell>
          <cell r="AK346" t="str">
            <v>○</v>
          </cell>
          <cell r="AL346" t="str">
            <v>○</v>
          </cell>
          <cell r="AM346" t="str">
            <v>○</v>
          </cell>
          <cell r="AO346">
            <v>30</v>
          </cell>
          <cell r="AP346">
            <v>20</v>
          </cell>
          <cell r="AQ346">
            <v>990</v>
          </cell>
          <cell r="AR346" t="str">
            <v>しない</v>
          </cell>
          <cell r="AS346">
            <v>6</v>
          </cell>
          <cell r="AT346">
            <v>11</v>
          </cell>
          <cell r="AU346" t="str">
            <v>（一社）神奈川県警親会</v>
          </cell>
          <cell r="AV346" t="str">
            <v/>
          </cell>
          <cell r="AW346" t="str">
            <v/>
          </cell>
          <cell r="AX346" t="str">
            <v/>
          </cell>
        </row>
        <row r="347">
          <cell r="A347" t="str">
            <v>6875-1</v>
          </cell>
          <cell r="B347" t="str">
            <v>10-6875-1</v>
          </cell>
          <cell r="D347" t="str">
            <v>10</v>
          </cell>
          <cell r="E347" t="str">
            <v>渡辺</v>
          </cell>
          <cell r="F347" t="str">
            <v>6875-1</v>
          </cell>
          <cell r="G347" t="str">
            <v>（株）みどり印刷</v>
          </cell>
          <cell r="H347">
            <v>0</v>
          </cell>
          <cell r="I347" t="str">
            <v>○</v>
          </cell>
          <cell r="J347" t="str">
            <v>○</v>
          </cell>
          <cell r="K347" t="str">
            <v>ﾌｫｰﾏｯﾄ</v>
          </cell>
          <cell r="L347" t="str">
            <v>通常+自家用★</v>
          </cell>
          <cell r="M347" t="str">
            <v>ﾌｫｰﾏｯﾄ</v>
          </cell>
          <cell r="N347" t="str">
            <v>通常+自家用★</v>
          </cell>
          <cell r="O347" t="str">
            <v>変更しない</v>
          </cell>
          <cell r="P347" t="str">
            <v>変更しない</v>
          </cell>
          <cell r="Q347" t="str">
            <v>変更しない</v>
          </cell>
          <cell r="R347" t="str">
            <v>×</v>
          </cell>
          <cell r="S347" t="str">
            <v>必要なし</v>
          </cell>
          <cell r="U347" t="str">
            <v>必要なし</v>
          </cell>
          <cell r="W347" t="str">
            <v>必要なし</v>
          </cell>
          <cell r="Y347" t="str">
            <v>お客様各位</v>
          </cell>
          <cell r="AB347" t="str">
            <v>丸大食品株式会社</v>
          </cell>
          <cell r="AC347" t="str">
            <v>裏面</v>
          </cell>
          <cell r="AD347" t="str">
            <v>○</v>
          </cell>
          <cell r="AF347" t="str">
            <v>○</v>
          </cell>
          <cell r="AG347" t="str">
            <v>○</v>
          </cell>
          <cell r="AH347" t="str">
            <v>○</v>
          </cell>
          <cell r="AI347" t="str">
            <v>○</v>
          </cell>
          <cell r="AJ347" t="str">
            <v>○</v>
          </cell>
          <cell r="AK347" t="str">
            <v>○</v>
          </cell>
          <cell r="AL347" t="str">
            <v>○</v>
          </cell>
          <cell r="AM347" t="str">
            <v>○</v>
          </cell>
          <cell r="AO347">
            <v>30</v>
          </cell>
          <cell r="AP347">
            <v>20</v>
          </cell>
          <cell r="AQ347">
            <v>990</v>
          </cell>
          <cell r="AR347" t="str">
            <v>しない</v>
          </cell>
          <cell r="AS347">
            <v>5</v>
          </cell>
          <cell r="AU347" t="str">
            <v>（株）みどり印刷</v>
          </cell>
        </row>
        <row r="348">
          <cell r="A348" t="str">
            <v>6905</v>
          </cell>
          <cell r="B348" t="str">
            <v>10-6905-0</v>
          </cell>
          <cell r="D348" t="str">
            <v>10</v>
          </cell>
          <cell r="E348" t="str">
            <v>渡辺</v>
          </cell>
          <cell r="F348" t="str">
            <v>6905-0</v>
          </cell>
          <cell r="G348" t="str">
            <v>ヤマノ1909プラザ労働組合</v>
          </cell>
          <cell r="H348">
            <v>2</v>
          </cell>
          <cell r="I348" t="str">
            <v>○</v>
          </cell>
          <cell r="J348" t="str">
            <v>○</v>
          </cell>
          <cell r="K348" t="str">
            <v>ﾌｫｰﾏｯﾄ</v>
          </cell>
          <cell r="L348" t="str">
            <v>【変動】通常+自家用</v>
          </cell>
          <cell r="M348" t="str">
            <v>ﾌｫｰﾏｯﾄ</v>
          </cell>
          <cell r="N348" t="str">
            <v>【変動】通常+自家用</v>
          </cell>
          <cell r="O348" t="str">
            <v>変更しない</v>
          </cell>
          <cell r="P348" t="str">
            <v>変更しない</v>
          </cell>
          <cell r="Q348" t="str">
            <v>変更しない</v>
          </cell>
          <cell r="R348" t="str">
            <v>×</v>
          </cell>
          <cell r="S348" t="str">
            <v>必要なし</v>
          </cell>
          <cell r="U348" t="str">
            <v>必要なし</v>
          </cell>
          <cell r="W348" t="str">
            <v>必要なし</v>
          </cell>
          <cell r="Y348" t="str">
            <v>お客様各位</v>
          </cell>
          <cell r="AA348" t="str">
            <v/>
          </cell>
          <cell r="AB348" t="str">
            <v>丸大食品株式会社</v>
          </cell>
          <cell r="AC348" t="str">
            <v>裏面</v>
          </cell>
          <cell r="AD348" t="str">
            <v>○</v>
          </cell>
          <cell r="AE348" t="str">
            <v>FAX（郵送も可）にて</v>
          </cell>
          <cell r="AF348" t="str">
            <v>○</v>
          </cell>
          <cell r="AG348" t="str">
            <v>○</v>
          </cell>
          <cell r="AH348" t="str">
            <v>○</v>
          </cell>
          <cell r="AI348" t="str">
            <v>○</v>
          </cell>
          <cell r="AJ348" t="str">
            <v>○</v>
          </cell>
          <cell r="AK348" t="str">
            <v>○</v>
          </cell>
          <cell r="AL348" t="str">
            <v>○</v>
          </cell>
          <cell r="AM348" t="str">
            <v>○</v>
          </cell>
          <cell r="AO348">
            <v>35</v>
          </cell>
          <cell r="AP348">
            <v>20</v>
          </cell>
          <cell r="AQ348">
            <v>990</v>
          </cell>
          <cell r="AR348" t="str">
            <v>しない</v>
          </cell>
          <cell r="AS348">
            <v>6</v>
          </cell>
          <cell r="AT348">
            <v>11</v>
          </cell>
          <cell r="AU348" t="str">
            <v>ヤマノ1909プラザ労働組合</v>
          </cell>
          <cell r="AV348" t="str">
            <v>18</v>
          </cell>
          <cell r="AW348" t="str">
            <v/>
          </cell>
          <cell r="AX348" t="str">
            <v/>
          </cell>
        </row>
        <row r="349">
          <cell r="A349" t="str">
            <v>6921</v>
          </cell>
          <cell r="B349" t="str">
            <v>10-6921-0</v>
          </cell>
          <cell r="D349" t="str">
            <v>10</v>
          </cell>
          <cell r="E349" t="str">
            <v>渡辺</v>
          </cell>
          <cell r="F349" t="str">
            <v>6921-0</v>
          </cell>
          <cell r="G349" t="str">
            <v>神奈川県警親会旭区</v>
          </cell>
          <cell r="H349">
            <v>3</v>
          </cell>
          <cell r="I349" t="str">
            <v>○</v>
          </cell>
          <cell r="J349" t="str">
            <v>○</v>
          </cell>
          <cell r="K349" t="str">
            <v>ﾌｫｰﾏｯﾄ</v>
          </cell>
          <cell r="L349" t="str">
            <v>通常+自家用★</v>
          </cell>
          <cell r="M349" t="str">
            <v>ﾌｫｰﾏｯﾄ</v>
          </cell>
          <cell r="N349" t="str">
            <v>通常+自家用★</v>
          </cell>
          <cell r="O349" t="str">
            <v/>
          </cell>
          <cell r="P349" t="str">
            <v/>
          </cell>
          <cell r="Q349" t="str">
            <v/>
          </cell>
          <cell r="R349" t="str">
            <v>◎</v>
          </cell>
          <cell r="S349" t="str">
            <v>ﾌｫｰﾏｯﾄ</v>
          </cell>
          <cell r="T349" t="str">
            <v>通常★</v>
          </cell>
          <cell r="U349" t="str">
            <v>ﾌｫｰﾏｯﾄ</v>
          </cell>
          <cell r="V349" t="str">
            <v>通常★</v>
          </cell>
          <cell r="W349" t="str">
            <v>ﾌｫｰﾏｯﾄ</v>
          </cell>
          <cell r="X349" t="str">
            <v>通常</v>
          </cell>
          <cell r="Y349" t="str">
            <v>お客様各位</v>
          </cell>
          <cell r="AA349" t="str">
            <v/>
          </cell>
          <cell r="AB349" t="str">
            <v>（一社）神奈川県警親会</v>
          </cell>
          <cell r="AC349" t="str">
            <v>裏面</v>
          </cell>
          <cell r="AD349" t="str">
            <v>○</v>
          </cell>
          <cell r="AE349" t="str">
            <v>FAXで</v>
          </cell>
          <cell r="AF349" t="str">
            <v>○</v>
          </cell>
          <cell r="AG349" t="str">
            <v>○</v>
          </cell>
          <cell r="AH349" t="str">
            <v>○</v>
          </cell>
          <cell r="AI349" t="str">
            <v>○</v>
          </cell>
          <cell r="AJ349" t="str">
            <v>○</v>
          </cell>
          <cell r="AK349" t="str">
            <v>○</v>
          </cell>
          <cell r="AL349" t="str">
            <v>○</v>
          </cell>
          <cell r="AM349" t="str">
            <v>○</v>
          </cell>
          <cell r="AO349">
            <v>30</v>
          </cell>
          <cell r="AP349">
            <v>20</v>
          </cell>
          <cell r="AQ349">
            <v>990</v>
          </cell>
          <cell r="AR349" t="str">
            <v>しない</v>
          </cell>
          <cell r="AS349">
            <v>6</v>
          </cell>
          <cell r="AT349">
            <v>11</v>
          </cell>
          <cell r="AU349" t="str">
            <v>（一社）神奈川県警親会</v>
          </cell>
          <cell r="AV349" t="str">
            <v/>
          </cell>
          <cell r="AW349" t="str">
            <v/>
          </cell>
          <cell r="AX349" t="str">
            <v/>
          </cell>
        </row>
        <row r="350">
          <cell r="A350" t="str">
            <v>6922</v>
          </cell>
          <cell r="B350" t="str">
            <v>10-6922-0</v>
          </cell>
          <cell r="D350" t="str">
            <v>10</v>
          </cell>
          <cell r="E350" t="str">
            <v>渡辺</v>
          </cell>
          <cell r="F350" t="str">
            <v>6922-0</v>
          </cell>
          <cell r="G350" t="str">
            <v>神奈川県警親会磯子区</v>
          </cell>
          <cell r="H350">
            <v>3</v>
          </cell>
          <cell r="I350" t="str">
            <v>○</v>
          </cell>
          <cell r="J350" t="str">
            <v>○</v>
          </cell>
          <cell r="K350" t="str">
            <v>ﾌｫｰﾏｯﾄ</v>
          </cell>
          <cell r="L350" t="str">
            <v>通常+自家用★</v>
          </cell>
          <cell r="M350" t="str">
            <v>ﾌｫｰﾏｯﾄ</v>
          </cell>
          <cell r="N350" t="str">
            <v>通常+自家用★</v>
          </cell>
          <cell r="O350" t="str">
            <v/>
          </cell>
          <cell r="P350" t="str">
            <v/>
          </cell>
          <cell r="Q350" t="str">
            <v/>
          </cell>
          <cell r="R350" t="str">
            <v>◎</v>
          </cell>
          <cell r="S350" t="str">
            <v>ﾌｫｰﾏｯﾄ</v>
          </cell>
          <cell r="T350" t="str">
            <v>通常★</v>
          </cell>
          <cell r="U350" t="str">
            <v>ﾌｫｰﾏｯﾄ</v>
          </cell>
          <cell r="V350" t="str">
            <v>通常★</v>
          </cell>
          <cell r="W350" t="str">
            <v>ﾌｫｰﾏｯﾄ</v>
          </cell>
          <cell r="X350" t="str">
            <v>通常</v>
          </cell>
          <cell r="Y350" t="str">
            <v>お客様各位</v>
          </cell>
          <cell r="AA350" t="str">
            <v/>
          </cell>
          <cell r="AB350" t="str">
            <v>（一社）神奈川県警親会</v>
          </cell>
          <cell r="AC350" t="str">
            <v>裏面</v>
          </cell>
          <cell r="AD350" t="str">
            <v>○</v>
          </cell>
          <cell r="AE350" t="str">
            <v>FAXで</v>
          </cell>
          <cell r="AF350" t="str">
            <v>○</v>
          </cell>
          <cell r="AG350" t="str">
            <v>○</v>
          </cell>
          <cell r="AH350" t="str">
            <v>○</v>
          </cell>
          <cell r="AI350" t="str">
            <v>○</v>
          </cell>
          <cell r="AJ350" t="str">
            <v>○</v>
          </cell>
          <cell r="AK350" t="str">
            <v>○</v>
          </cell>
          <cell r="AL350" t="str">
            <v>○</v>
          </cell>
          <cell r="AM350" t="str">
            <v>○</v>
          </cell>
          <cell r="AO350">
            <v>30</v>
          </cell>
          <cell r="AP350">
            <v>20</v>
          </cell>
          <cell r="AQ350">
            <v>990</v>
          </cell>
          <cell r="AR350" t="str">
            <v>しない</v>
          </cell>
          <cell r="AS350">
            <v>6</v>
          </cell>
          <cell r="AT350">
            <v>11</v>
          </cell>
          <cell r="AU350" t="str">
            <v>（一社）神奈川県警親会</v>
          </cell>
          <cell r="AV350" t="str">
            <v/>
          </cell>
          <cell r="AW350" t="str">
            <v/>
          </cell>
          <cell r="AX350" t="str">
            <v/>
          </cell>
        </row>
        <row r="351">
          <cell r="A351" t="str">
            <v>6923</v>
          </cell>
          <cell r="B351" t="str">
            <v>10-6923-0</v>
          </cell>
          <cell r="D351" t="str">
            <v>10</v>
          </cell>
          <cell r="E351" t="str">
            <v>渡辺</v>
          </cell>
          <cell r="F351" t="str">
            <v>6923-0</v>
          </cell>
          <cell r="G351" t="str">
            <v>神奈川県警親会泉区</v>
          </cell>
          <cell r="H351">
            <v>3</v>
          </cell>
          <cell r="I351" t="str">
            <v>○</v>
          </cell>
          <cell r="J351" t="str">
            <v>○</v>
          </cell>
          <cell r="K351" t="str">
            <v>ﾌｫｰﾏｯﾄ</v>
          </cell>
          <cell r="L351" t="str">
            <v>通常+自家用★</v>
          </cell>
          <cell r="M351" t="str">
            <v>ﾌｫｰﾏｯﾄ</v>
          </cell>
          <cell r="N351" t="str">
            <v>通常+自家用★</v>
          </cell>
          <cell r="O351" t="str">
            <v/>
          </cell>
          <cell r="P351" t="str">
            <v/>
          </cell>
          <cell r="Q351" t="str">
            <v/>
          </cell>
          <cell r="R351" t="str">
            <v>◎</v>
          </cell>
          <cell r="S351" t="str">
            <v>ﾌｫｰﾏｯﾄ</v>
          </cell>
          <cell r="T351" t="str">
            <v>通常★</v>
          </cell>
          <cell r="U351" t="str">
            <v>ﾌｫｰﾏｯﾄ</v>
          </cell>
          <cell r="V351" t="str">
            <v>通常★</v>
          </cell>
          <cell r="W351" t="str">
            <v>ﾌｫｰﾏｯﾄ</v>
          </cell>
          <cell r="X351" t="str">
            <v>通常</v>
          </cell>
          <cell r="Y351" t="str">
            <v>お客様各位</v>
          </cell>
          <cell r="AA351" t="str">
            <v/>
          </cell>
          <cell r="AB351" t="str">
            <v>（一社）神奈川県警親会</v>
          </cell>
          <cell r="AC351" t="str">
            <v>裏面</v>
          </cell>
          <cell r="AD351" t="str">
            <v>○</v>
          </cell>
          <cell r="AE351" t="str">
            <v>FAXで</v>
          </cell>
          <cell r="AF351" t="str">
            <v>○</v>
          </cell>
          <cell r="AG351" t="str">
            <v>○</v>
          </cell>
          <cell r="AH351" t="str">
            <v>○</v>
          </cell>
          <cell r="AI351" t="str">
            <v>○</v>
          </cell>
          <cell r="AJ351" t="str">
            <v>○</v>
          </cell>
          <cell r="AK351" t="str">
            <v>○</v>
          </cell>
          <cell r="AL351" t="str">
            <v>○</v>
          </cell>
          <cell r="AM351" t="str">
            <v>○</v>
          </cell>
          <cell r="AO351">
            <v>30</v>
          </cell>
          <cell r="AP351">
            <v>20</v>
          </cell>
          <cell r="AQ351">
            <v>990</v>
          </cell>
          <cell r="AR351" t="str">
            <v>しない</v>
          </cell>
          <cell r="AS351">
            <v>6</v>
          </cell>
          <cell r="AT351">
            <v>11</v>
          </cell>
          <cell r="AU351" t="str">
            <v>（一社）神奈川県警親会</v>
          </cell>
          <cell r="AV351" t="str">
            <v/>
          </cell>
          <cell r="AW351" t="str">
            <v/>
          </cell>
          <cell r="AX351" t="str">
            <v/>
          </cell>
        </row>
        <row r="352">
          <cell r="A352" t="str">
            <v>6924</v>
          </cell>
          <cell r="B352" t="str">
            <v>10-6924-0</v>
          </cell>
          <cell r="D352" t="str">
            <v>10</v>
          </cell>
          <cell r="E352" t="str">
            <v>渡辺</v>
          </cell>
          <cell r="F352" t="str">
            <v>6924-0</v>
          </cell>
          <cell r="G352" t="str">
            <v>神奈川県警親会神奈川区</v>
          </cell>
          <cell r="H352">
            <v>3</v>
          </cell>
          <cell r="I352" t="str">
            <v>○</v>
          </cell>
          <cell r="J352" t="str">
            <v>○</v>
          </cell>
          <cell r="K352" t="str">
            <v>ﾌｫｰﾏｯﾄ</v>
          </cell>
          <cell r="L352" t="str">
            <v>通常+自家用★</v>
          </cell>
          <cell r="M352" t="str">
            <v>ﾌｫｰﾏｯﾄ</v>
          </cell>
          <cell r="N352" t="str">
            <v>通常+自家用★</v>
          </cell>
          <cell r="O352" t="str">
            <v/>
          </cell>
          <cell r="P352" t="str">
            <v/>
          </cell>
          <cell r="Q352" t="str">
            <v/>
          </cell>
          <cell r="R352" t="str">
            <v>◎</v>
          </cell>
          <cell r="S352" t="str">
            <v>ﾌｫｰﾏｯﾄ</v>
          </cell>
          <cell r="T352" t="str">
            <v>通常★</v>
          </cell>
          <cell r="U352" t="str">
            <v>ﾌｫｰﾏｯﾄ</v>
          </cell>
          <cell r="V352" t="str">
            <v>通常★</v>
          </cell>
          <cell r="W352" t="str">
            <v>ﾌｫｰﾏｯﾄ</v>
          </cell>
          <cell r="X352" t="str">
            <v>通常</v>
          </cell>
          <cell r="Y352" t="str">
            <v>お客様各位</v>
          </cell>
          <cell r="AA352" t="str">
            <v/>
          </cell>
          <cell r="AB352" t="str">
            <v>（一社）神奈川県警親会</v>
          </cell>
          <cell r="AC352" t="str">
            <v>裏面</v>
          </cell>
          <cell r="AD352" t="str">
            <v>○</v>
          </cell>
          <cell r="AE352" t="str">
            <v>FAXで</v>
          </cell>
          <cell r="AF352" t="str">
            <v>○</v>
          </cell>
          <cell r="AG352" t="str">
            <v>○</v>
          </cell>
          <cell r="AH352" t="str">
            <v>○</v>
          </cell>
          <cell r="AI352" t="str">
            <v>○</v>
          </cell>
          <cell r="AJ352" t="str">
            <v>○</v>
          </cell>
          <cell r="AK352" t="str">
            <v>○</v>
          </cell>
          <cell r="AL352" t="str">
            <v>○</v>
          </cell>
          <cell r="AM352" t="str">
            <v>○</v>
          </cell>
          <cell r="AO352">
            <v>30</v>
          </cell>
          <cell r="AP352">
            <v>20</v>
          </cell>
          <cell r="AQ352">
            <v>990</v>
          </cell>
          <cell r="AR352" t="str">
            <v>しない</v>
          </cell>
          <cell r="AS352">
            <v>6</v>
          </cell>
          <cell r="AT352">
            <v>11</v>
          </cell>
          <cell r="AU352" t="str">
            <v>（一社）神奈川県警親会</v>
          </cell>
          <cell r="AV352" t="str">
            <v/>
          </cell>
          <cell r="AW352" t="str">
            <v/>
          </cell>
          <cell r="AX352" t="str">
            <v/>
          </cell>
        </row>
        <row r="353">
          <cell r="A353" t="str">
            <v>6925</v>
          </cell>
          <cell r="B353" t="str">
            <v>10-6925-0</v>
          </cell>
          <cell r="D353" t="str">
            <v>10</v>
          </cell>
          <cell r="E353" t="str">
            <v>渡辺</v>
          </cell>
          <cell r="F353" t="str">
            <v>6925-0</v>
          </cell>
          <cell r="G353" t="str">
            <v>神奈川県警親会金沢区</v>
          </cell>
          <cell r="H353">
            <v>0</v>
          </cell>
          <cell r="I353" t="str">
            <v>○</v>
          </cell>
          <cell r="J353" t="str">
            <v>○</v>
          </cell>
          <cell r="K353" t="str">
            <v>ﾌｫｰﾏｯﾄ</v>
          </cell>
          <cell r="L353" t="str">
            <v>通常+自家用★</v>
          </cell>
          <cell r="M353" t="str">
            <v>ﾌｫｰﾏｯﾄ</v>
          </cell>
          <cell r="N353" t="str">
            <v>通常+自家用★</v>
          </cell>
          <cell r="O353" t="str">
            <v/>
          </cell>
          <cell r="P353" t="str">
            <v/>
          </cell>
          <cell r="Q353" t="str">
            <v/>
          </cell>
          <cell r="R353" t="str">
            <v>◎</v>
          </cell>
          <cell r="S353" t="str">
            <v>ﾌｫｰﾏｯﾄ</v>
          </cell>
          <cell r="T353" t="str">
            <v>通常★</v>
          </cell>
          <cell r="U353" t="str">
            <v>ﾌｫｰﾏｯﾄ</v>
          </cell>
          <cell r="V353" t="str">
            <v>通常★</v>
          </cell>
          <cell r="W353" t="str">
            <v>ﾌｫｰﾏｯﾄ</v>
          </cell>
          <cell r="X353" t="str">
            <v>通常</v>
          </cell>
          <cell r="Y353" t="str">
            <v>お客様各位</v>
          </cell>
          <cell r="AA353" t="str">
            <v/>
          </cell>
          <cell r="AB353" t="str">
            <v>（一社）神奈川県警親会</v>
          </cell>
          <cell r="AC353" t="str">
            <v>裏面</v>
          </cell>
          <cell r="AD353" t="str">
            <v>○</v>
          </cell>
          <cell r="AE353" t="str">
            <v>FAXで</v>
          </cell>
          <cell r="AF353" t="str">
            <v>○</v>
          </cell>
          <cell r="AG353" t="str">
            <v>○</v>
          </cell>
          <cell r="AH353" t="str">
            <v>○</v>
          </cell>
          <cell r="AI353" t="str">
            <v>○</v>
          </cell>
          <cell r="AJ353" t="str">
            <v>○</v>
          </cell>
          <cell r="AK353" t="str">
            <v>○</v>
          </cell>
          <cell r="AL353" t="str">
            <v>○</v>
          </cell>
          <cell r="AM353" t="str">
            <v>○</v>
          </cell>
          <cell r="AO353">
            <v>30</v>
          </cell>
          <cell r="AP353">
            <v>20</v>
          </cell>
          <cell r="AQ353">
            <v>990</v>
          </cell>
          <cell r="AR353" t="str">
            <v>しない</v>
          </cell>
          <cell r="AS353">
            <v>6</v>
          </cell>
          <cell r="AT353">
            <v>11</v>
          </cell>
          <cell r="AU353" t="str">
            <v>（一社）神奈川県警親会</v>
          </cell>
          <cell r="AV353" t="str">
            <v/>
          </cell>
          <cell r="AW353" t="str">
            <v/>
          </cell>
          <cell r="AX353" t="str">
            <v/>
          </cell>
        </row>
        <row r="354">
          <cell r="A354" t="str">
            <v>6926</v>
          </cell>
          <cell r="B354" t="str">
            <v>10-6926-0</v>
          </cell>
          <cell r="D354" t="str">
            <v>10</v>
          </cell>
          <cell r="E354" t="str">
            <v>渡辺</v>
          </cell>
          <cell r="F354" t="str">
            <v>6926-0</v>
          </cell>
          <cell r="G354" t="str">
            <v>神奈川県警親会港南区</v>
          </cell>
          <cell r="H354">
            <v>0</v>
          </cell>
          <cell r="I354" t="str">
            <v>○</v>
          </cell>
          <cell r="J354" t="str">
            <v>○</v>
          </cell>
          <cell r="K354" t="str">
            <v>ﾌｫｰﾏｯﾄ</v>
          </cell>
          <cell r="L354" t="str">
            <v>通常+自家用★</v>
          </cell>
          <cell r="M354" t="str">
            <v>ﾌｫｰﾏｯﾄ</v>
          </cell>
          <cell r="N354" t="str">
            <v>通常+自家用★</v>
          </cell>
          <cell r="O354" t="str">
            <v/>
          </cell>
          <cell r="P354" t="str">
            <v/>
          </cell>
          <cell r="Q354" t="str">
            <v/>
          </cell>
          <cell r="R354" t="str">
            <v>◎</v>
          </cell>
          <cell r="S354" t="str">
            <v>ﾌｫｰﾏｯﾄ</v>
          </cell>
          <cell r="T354" t="str">
            <v>通常★</v>
          </cell>
          <cell r="U354" t="str">
            <v>ﾌｫｰﾏｯﾄ</v>
          </cell>
          <cell r="V354" t="str">
            <v>通常★</v>
          </cell>
          <cell r="W354" t="str">
            <v>ﾌｫｰﾏｯﾄ</v>
          </cell>
          <cell r="X354" t="str">
            <v>通常</v>
          </cell>
          <cell r="Y354" t="str">
            <v>お客様各位</v>
          </cell>
          <cell r="AA354" t="str">
            <v/>
          </cell>
          <cell r="AB354" t="str">
            <v>（一社）神奈川県警親会</v>
          </cell>
          <cell r="AC354" t="str">
            <v>裏面</v>
          </cell>
          <cell r="AD354" t="str">
            <v>○</v>
          </cell>
          <cell r="AE354" t="str">
            <v>FAXで</v>
          </cell>
          <cell r="AF354" t="str">
            <v>○</v>
          </cell>
          <cell r="AG354" t="str">
            <v>○</v>
          </cell>
          <cell r="AH354" t="str">
            <v>○</v>
          </cell>
          <cell r="AI354" t="str">
            <v>○</v>
          </cell>
          <cell r="AJ354" t="str">
            <v>○</v>
          </cell>
          <cell r="AK354" t="str">
            <v>○</v>
          </cell>
          <cell r="AL354" t="str">
            <v>○</v>
          </cell>
          <cell r="AM354" t="str">
            <v>○</v>
          </cell>
          <cell r="AO354">
            <v>30</v>
          </cell>
          <cell r="AP354">
            <v>20</v>
          </cell>
          <cell r="AQ354">
            <v>990</v>
          </cell>
          <cell r="AR354" t="str">
            <v>しない</v>
          </cell>
          <cell r="AS354">
            <v>6</v>
          </cell>
          <cell r="AT354">
            <v>11</v>
          </cell>
          <cell r="AU354" t="str">
            <v>（一社）神奈川県警親会</v>
          </cell>
          <cell r="AV354" t="str">
            <v/>
          </cell>
          <cell r="AW354" t="str">
            <v/>
          </cell>
          <cell r="AX354" t="str">
            <v/>
          </cell>
        </row>
        <row r="355">
          <cell r="A355" t="str">
            <v>6927</v>
          </cell>
          <cell r="B355" t="str">
            <v>10-6927-0</v>
          </cell>
          <cell r="D355" t="str">
            <v>10</v>
          </cell>
          <cell r="E355" t="str">
            <v>渡辺</v>
          </cell>
          <cell r="F355" t="str">
            <v>6927-0</v>
          </cell>
          <cell r="G355" t="str">
            <v>神奈川県警親会港北区</v>
          </cell>
          <cell r="H355">
            <v>3</v>
          </cell>
          <cell r="I355" t="str">
            <v>○</v>
          </cell>
          <cell r="J355" t="str">
            <v>○</v>
          </cell>
          <cell r="K355" t="str">
            <v>ﾌｫｰﾏｯﾄ</v>
          </cell>
          <cell r="L355" t="str">
            <v>通常+自家用★</v>
          </cell>
          <cell r="M355" t="str">
            <v>ﾌｫｰﾏｯﾄ</v>
          </cell>
          <cell r="N355" t="str">
            <v>通常+自家用★</v>
          </cell>
          <cell r="O355" t="str">
            <v/>
          </cell>
          <cell r="P355" t="str">
            <v/>
          </cell>
          <cell r="Q355" t="str">
            <v/>
          </cell>
          <cell r="R355" t="str">
            <v>◎</v>
          </cell>
          <cell r="S355" t="str">
            <v>ﾌｫｰﾏｯﾄ</v>
          </cell>
          <cell r="T355" t="str">
            <v>通常★</v>
          </cell>
          <cell r="U355" t="str">
            <v>ﾌｫｰﾏｯﾄ</v>
          </cell>
          <cell r="V355" t="str">
            <v>通常★</v>
          </cell>
          <cell r="W355" t="str">
            <v>ﾌｫｰﾏｯﾄ</v>
          </cell>
          <cell r="X355" t="str">
            <v>通常</v>
          </cell>
          <cell r="Y355" t="str">
            <v>お客様各位</v>
          </cell>
          <cell r="AA355" t="str">
            <v/>
          </cell>
          <cell r="AB355" t="str">
            <v>（一社）神奈川県警親会</v>
          </cell>
          <cell r="AC355" t="str">
            <v>裏面</v>
          </cell>
          <cell r="AD355" t="str">
            <v>○</v>
          </cell>
          <cell r="AE355" t="str">
            <v>FAXで</v>
          </cell>
          <cell r="AF355" t="str">
            <v>○</v>
          </cell>
          <cell r="AG355" t="str">
            <v>○</v>
          </cell>
          <cell r="AH355" t="str">
            <v>○</v>
          </cell>
          <cell r="AI355" t="str">
            <v>○</v>
          </cell>
          <cell r="AJ355" t="str">
            <v>○</v>
          </cell>
          <cell r="AK355" t="str">
            <v>○</v>
          </cell>
          <cell r="AL355" t="str">
            <v>○</v>
          </cell>
          <cell r="AM355" t="str">
            <v>○</v>
          </cell>
          <cell r="AO355">
            <v>30</v>
          </cell>
          <cell r="AP355">
            <v>20</v>
          </cell>
          <cell r="AQ355">
            <v>990</v>
          </cell>
          <cell r="AR355" t="str">
            <v>しない</v>
          </cell>
          <cell r="AS355">
            <v>6</v>
          </cell>
          <cell r="AT355">
            <v>11</v>
          </cell>
          <cell r="AU355" t="str">
            <v>（一社）神奈川県警親会</v>
          </cell>
          <cell r="AV355" t="str">
            <v/>
          </cell>
          <cell r="AW355" t="str">
            <v/>
          </cell>
          <cell r="AX355" t="str">
            <v/>
          </cell>
        </row>
        <row r="356">
          <cell r="A356" t="str">
            <v>6928</v>
          </cell>
          <cell r="B356" t="str">
            <v>10-6928-0</v>
          </cell>
          <cell r="D356" t="str">
            <v>10</v>
          </cell>
          <cell r="E356" t="str">
            <v>渡辺</v>
          </cell>
          <cell r="F356" t="str">
            <v>6928-0</v>
          </cell>
          <cell r="G356" t="str">
            <v>神奈川県警親会栄区</v>
          </cell>
          <cell r="H356">
            <v>0</v>
          </cell>
          <cell r="I356" t="str">
            <v>○</v>
          </cell>
          <cell r="J356" t="str">
            <v>○</v>
          </cell>
          <cell r="K356" t="str">
            <v>ﾌｫｰﾏｯﾄ</v>
          </cell>
          <cell r="L356" t="str">
            <v>通常+自家用★</v>
          </cell>
          <cell r="M356" t="str">
            <v>ﾌｫｰﾏｯﾄ</v>
          </cell>
          <cell r="N356" t="str">
            <v>通常+自家用★</v>
          </cell>
          <cell r="O356" t="str">
            <v/>
          </cell>
          <cell r="P356" t="str">
            <v/>
          </cell>
          <cell r="Q356" t="str">
            <v/>
          </cell>
          <cell r="R356" t="str">
            <v>◎</v>
          </cell>
          <cell r="S356" t="str">
            <v>ﾌｫｰﾏｯﾄ</v>
          </cell>
          <cell r="T356" t="str">
            <v>通常★</v>
          </cell>
          <cell r="U356" t="str">
            <v>ﾌｫｰﾏｯﾄ</v>
          </cell>
          <cell r="V356" t="str">
            <v>通常★</v>
          </cell>
          <cell r="W356" t="str">
            <v>ﾌｫｰﾏｯﾄ</v>
          </cell>
          <cell r="X356" t="str">
            <v>通常</v>
          </cell>
          <cell r="Y356" t="str">
            <v>お客様各位</v>
          </cell>
          <cell r="AA356" t="str">
            <v/>
          </cell>
          <cell r="AB356" t="str">
            <v>（一社）神奈川県警親会</v>
          </cell>
          <cell r="AC356" t="str">
            <v>裏面</v>
          </cell>
          <cell r="AD356" t="str">
            <v>○</v>
          </cell>
          <cell r="AE356" t="str">
            <v>FAXで</v>
          </cell>
          <cell r="AF356" t="str">
            <v>○</v>
          </cell>
          <cell r="AG356" t="str">
            <v>○</v>
          </cell>
          <cell r="AH356" t="str">
            <v>○</v>
          </cell>
          <cell r="AI356" t="str">
            <v>○</v>
          </cell>
          <cell r="AJ356" t="str">
            <v>○</v>
          </cell>
          <cell r="AK356" t="str">
            <v>○</v>
          </cell>
          <cell r="AL356" t="str">
            <v>○</v>
          </cell>
          <cell r="AM356" t="str">
            <v>○</v>
          </cell>
          <cell r="AO356">
            <v>30</v>
          </cell>
          <cell r="AP356">
            <v>20</v>
          </cell>
          <cell r="AQ356">
            <v>990</v>
          </cell>
          <cell r="AR356" t="str">
            <v>しない</v>
          </cell>
          <cell r="AS356">
            <v>6</v>
          </cell>
          <cell r="AT356">
            <v>11</v>
          </cell>
          <cell r="AU356" t="str">
            <v>（一社）神奈川県警親会</v>
          </cell>
          <cell r="AV356" t="str">
            <v/>
          </cell>
          <cell r="AW356" t="str">
            <v/>
          </cell>
          <cell r="AX356" t="str">
            <v/>
          </cell>
        </row>
        <row r="357">
          <cell r="A357" t="str">
            <v>6929</v>
          </cell>
          <cell r="B357" t="str">
            <v>10-6929-0</v>
          </cell>
          <cell r="D357" t="str">
            <v>10</v>
          </cell>
          <cell r="E357" t="str">
            <v>渡辺</v>
          </cell>
          <cell r="F357" t="str">
            <v>6929-0</v>
          </cell>
          <cell r="G357" t="str">
            <v>神奈川県警親会栄区</v>
          </cell>
          <cell r="H357">
            <v>2</v>
          </cell>
          <cell r="I357" t="str">
            <v>○</v>
          </cell>
          <cell r="J357" t="str">
            <v>○</v>
          </cell>
          <cell r="K357" t="str">
            <v>ﾌｫｰﾏｯﾄ</v>
          </cell>
          <cell r="L357" t="str">
            <v>通常+自家用★</v>
          </cell>
          <cell r="M357" t="str">
            <v>ﾌｫｰﾏｯﾄ</v>
          </cell>
          <cell r="N357" t="str">
            <v>通常+自家用★</v>
          </cell>
          <cell r="O357" t="str">
            <v/>
          </cell>
          <cell r="P357" t="str">
            <v/>
          </cell>
          <cell r="Q357" t="str">
            <v/>
          </cell>
          <cell r="R357" t="str">
            <v>◎</v>
          </cell>
          <cell r="S357" t="str">
            <v>ﾌｫｰﾏｯﾄ</v>
          </cell>
          <cell r="T357" t="str">
            <v>通常★</v>
          </cell>
          <cell r="U357" t="str">
            <v>ﾌｫｰﾏｯﾄ</v>
          </cell>
          <cell r="V357" t="str">
            <v>通常★</v>
          </cell>
          <cell r="W357" t="str">
            <v>ﾌｫｰﾏｯﾄ</v>
          </cell>
          <cell r="X357" t="str">
            <v>通常</v>
          </cell>
          <cell r="Y357" t="str">
            <v>お客様各位</v>
          </cell>
          <cell r="AA357" t="str">
            <v/>
          </cell>
          <cell r="AB357" t="str">
            <v>（一社）神奈川県警親会</v>
          </cell>
          <cell r="AC357" t="str">
            <v>裏面</v>
          </cell>
          <cell r="AD357" t="str">
            <v>○</v>
          </cell>
          <cell r="AE357" t="str">
            <v>FAXで</v>
          </cell>
          <cell r="AF357" t="str">
            <v>○</v>
          </cell>
          <cell r="AG357" t="str">
            <v>○</v>
          </cell>
          <cell r="AH357" t="str">
            <v>○</v>
          </cell>
          <cell r="AI357" t="str">
            <v>○</v>
          </cell>
          <cell r="AJ357" t="str">
            <v>○</v>
          </cell>
          <cell r="AK357" t="str">
            <v>○</v>
          </cell>
          <cell r="AL357" t="str">
            <v>○</v>
          </cell>
          <cell r="AM357" t="str">
            <v>○</v>
          </cell>
          <cell r="AO357">
            <v>30</v>
          </cell>
          <cell r="AP357">
            <v>20</v>
          </cell>
          <cell r="AQ357">
            <v>990</v>
          </cell>
          <cell r="AR357" t="str">
            <v>しない</v>
          </cell>
          <cell r="AS357">
            <v>6</v>
          </cell>
          <cell r="AT357">
            <v>11</v>
          </cell>
          <cell r="AU357" t="str">
            <v>（一社）神奈川県警親会</v>
          </cell>
          <cell r="AV357" t="str">
            <v/>
          </cell>
          <cell r="AW357" t="str">
            <v/>
          </cell>
          <cell r="AX357" t="str">
            <v/>
          </cell>
        </row>
        <row r="358">
          <cell r="A358" t="str">
            <v>6930</v>
          </cell>
          <cell r="B358" t="str">
            <v>10-6930-0</v>
          </cell>
          <cell r="D358" t="str">
            <v>10</v>
          </cell>
          <cell r="E358" t="str">
            <v>渡辺</v>
          </cell>
          <cell r="F358" t="str">
            <v>6930-0</v>
          </cell>
          <cell r="G358" t="str">
            <v>神奈川県警親会世田谷区</v>
          </cell>
          <cell r="H358">
            <v>2</v>
          </cell>
          <cell r="I358" t="str">
            <v>○</v>
          </cell>
          <cell r="J358" t="str">
            <v>○</v>
          </cell>
          <cell r="K358" t="str">
            <v>ﾌｫｰﾏｯﾄ</v>
          </cell>
          <cell r="L358" t="str">
            <v>通常+自家用★</v>
          </cell>
          <cell r="M358" t="str">
            <v>ﾌｫｰﾏｯﾄ</v>
          </cell>
          <cell r="N358" t="str">
            <v>通常+自家用★</v>
          </cell>
          <cell r="O358" t="str">
            <v/>
          </cell>
          <cell r="P358" t="str">
            <v/>
          </cell>
          <cell r="Q358" t="str">
            <v/>
          </cell>
          <cell r="R358" t="str">
            <v>◎</v>
          </cell>
          <cell r="S358" t="str">
            <v>ﾌｫｰﾏｯﾄ</v>
          </cell>
          <cell r="T358" t="str">
            <v>通常★</v>
          </cell>
          <cell r="U358" t="str">
            <v>ﾌｫｰﾏｯﾄ</v>
          </cell>
          <cell r="V358" t="str">
            <v>通常★</v>
          </cell>
          <cell r="W358" t="str">
            <v>ﾌｫｰﾏｯﾄ</v>
          </cell>
          <cell r="X358" t="str">
            <v>通常</v>
          </cell>
          <cell r="Y358" t="str">
            <v>お客様各位</v>
          </cell>
          <cell r="AA358" t="str">
            <v/>
          </cell>
          <cell r="AB358" t="str">
            <v>（一社）神奈川県警親会</v>
          </cell>
          <cell r="AC358" t="str">
            <v>裏面</v>
          </cell>
          <cell r="AD358" t="str">
            <v>○</v>
          </cell>
          <cell r="AE358" t="str">
            <v>FAXで</v>
          </cell>
          <cell r="AF358" t="str">
            <v>○</v>
          </cell>
          <cell r="AG358" t="str">
            <v>○</v>
          </cell>
          <cell r="AH358" t="str">
            <v>○</v>
          </cell>
          <cell r="AI358" t="str">
            <v>○</v>
          </cell>
          <cell r="AJ358" t="str">
            <v>○</v>
          </cell>
          <cell r="AK358" t="str">
            <v>○</v>
          </cell>
          <cell r="AL358" t="str">
            <v>○</v>
          </cell>
          <cell r="AM358" t="str">
            <v>○</v>
          </cell>
          <cell r="AO358">
            <v>30</v>
          </cell>
          <cell r="AP358">
            <v>20</v>
          </cell>
          <cell r="AQ358">
            <v>990</v>
          </cell>
          <cell r="AR358" t="str">
            <v>しない</v>
          </cell>
          <cell r="AS358">
            <v>6</v>
          </cell>
          <cell r="AT358">
            <v>11</v>
          </cell>
          <cell r="AU358" t="str">
            <v>（一社）神奈川県警親会</v>
          </cell>
          <cell r="AV358" t="str">
            <v/>
          </cell>
          <cell r="AW358" t="str">
            <v/>
          </cell>
          <cell r="AX358" t="str">
            <v/>
          </cell>
        </row>
        <row r="359">
          <cell r="A359" t="str">
            <v>6931</v>
          </cell>
          <cell r="B359" t="str">
            <v>10-6931-0</v>
          </cell>
          <cell r="D359" t="str">
            <v>10</v>
          </cell>
          <cell r="E359" t="str">
            <v>渡辺</v>
          </cell>
          <cell r="F359" t="str">
            <v>6931-0</v>
          </cell>
          <cell r="G359" t="str">
            <v>神奈川県警親会都筑区</v>
          </cell>
          <cell r="H359">
            <v>1</v>
          </cell>
          <cell r="I359" t="str">
            <v>○</v>
          </cell>
          <cell r="J359" t="str">
            <v>○</v>
          </cell>
          <cell r="K359" t="str">
            <v>ﾌｫｰﾏｯﾄ</v>
          </cell>
          <cell r="L359" t="str">
            <v>通常+自家用★</v>
          </cell>
          <cell r="M359" t="str">
            <v>ﾌｫｰﾏｯﾄ</v>
          </cell>
          <cell r="N359" t="str">
            <v>通常+自家用★</v>
          </cell>
          <cell r="O359" t="str">
            <v/>
          </cell>
          <cell r="P359" t="str">
            <v/>
          </cell>
          <cell r="Q359" t="str">
            <v/>
          </cell>
          <cell r="R359" t="str">
            <v>◎</v>
          </cell>
          <cell r="S359" t="str">
            <v>ﾌｫｰﾏｯﾄ</v>
          </cell>
          <cell r="T359" t="str">
            <v>通常★</v>
          </cell>
          <cell r="U359" t="str">
            <v>ﾌｫｰﾏｯﾄ</v>
          </cell>
          <cell r="V359" t="str">
            <v>通常★</v>
          </cell>
          <cell r="W359" t="str">
            <v>ﾌｫｰﾏｯﾄ</v>
          </cell>
          <cell r="X359" t="str">
            <v>通常</v>
          </cell>
          <cell r="Y359" t="str">
            <v>お客様各位</v>
          </cell>
          <cell r="AA359" t="str">
            <v/>
          </cell>
          <cell r="AB359" t="str">
            <v>（一社）神奈川県警親会</v>
          </cell>
          <cell r="AC359" t="str">
            <v>裏面</v>
          </cell>
          <cell r="AD359" t="str">
            <v>○</v>
          </cell>
          <cell r="AE359" t="str">
            <v>FAXで</v>
          </cell>
          <cell r="AF359" t="str">
            <v>○</v>
          </cell>
          <cell r="AG359" t="str">
            <v>○</v>
          </cell>
          <cell r="AH359" t="str">
            <v>○</v>
          </cell>
          <cell r="AI359" t="str">
            <v>○</v>
          </cell>
          <cell r="AJ359" t="str">
            <v>○</v>
          </cell>
          <cell r="AK359" t="str">
            <v>○</v>
          </cell>
          <cell r="AL359" t="str">
            <v>○</v>
          </cell>
          <cell r="AM359" t="str">
            <v>○</v>
          </cell>
          <cell r="AO359">
            <v>30</v>
          </cell>
          <cell r="AP359">
            <v>20</v>
          </cell>
          <cell r="AQ359">
            <v>990</v>
          </cell>
          <cell r="AR359" t="str">
            <v>しない</v>
          </cell>
          <cell r="AS359">
            <v>6</v>
          </cell>
          <cell r="AT359">
            <v>11</v>
          </cell>
          <cell r="AU359" t="str">
            <v>（一社）神奈川県警親会</v>
          </cell>
          <cell r="AV359" t="str">
            <v/>
          </cell>
          <cell r="AW359" t="str">
            <v/>
          </cell>
          <cell r="AX359" t="str">
            <v/>
          </cell>
        </row>
        <row r="360">
          <cell r="A360" t="str">
            <v>6932</v>
          </cell>
          <cell r="B360" t="str">
            <v>10-6932-0</v>
          </cell>
          <cell r="D360" t="str">
            <v>10</v>
          </cell>
          <cell r="E360" t="str">
            <v>渡辺</v>
          </cell>
          <cell r="F360" t="str">
            <v>6932-0</v>
          </cell>
          <cell r="G360" t="str">
            <v>神奈川県警親会鶴見区</v>
          </cell>
          <cell r="H360">
            <v>1</v>
          </cell>
          <cell r="I360" t="str">
            <v>○</v>
          </cell>
          <cell r="J360" t="str">
            <v>○</v>
          </cell>
          <cell r="K360" t="str">
            <v>ﾌｫｰﾏｯﾄ</v>
          </cell>
          <cell r="L360" t="str">
            <v>通常+自家用★</v>
          </cell>
          <cell r="M360" t="str">
            <v>ﾌｫｰﾏｯﾄ</v>
          </cell>
          <cell r="N360" t="str">
            <v>通常+自家用★</v>
          </cell>
          <cell r="O360" t="str">
            <v/>
          </cell>
          <cell r="P360" t="str">
            <v/>
          </cell>
          <cell r="Q360" t="str">
            <v/>
          </cell>
          <cell r="R360" t="str">
            <v>◎</v>
          </cell>
          <cell r="S360" t="str">
            <v>ﾌｫｰﾏｯﾄ</v>
          </cell>
          <cell r="T360" t="str">
            <v>通常★</v>
          </cell>
          <cell r="U360" t="str">
            <v>ﾌｫｰﾏｯﾄ</v>
          </cell>
          <cell r="V360" t="str">
            <v>通常★</v>
          </cell>
          <cell r="W360" t="str">
            <v>ﾌｫｰﾏｯﾄ</v>
          </cell>
          <cell r="X360" t="str">
            <v>通常</v>
          </cell>
          <cell r="Y360" t="str">
            <v>お客様各位</v>
          </cell>
          <cell r="AA360" t="str">
            <v/>
          </cell>
          <cell r="AB360" t="str">
            <v>（一社）神奈川県警親会</v>
          </cell>
          <cell r="AC360" t="str">
            <v>裏面</v>
          </cell>
          <cell r="AD360" t="str">
            <v>○</v>
          </cell>
          <cell r="AE360" t="str">
            <v>FAXで</v>
          </cell>
          <cell r="AF360" t="str">
            <v>○</v>
          </cell>
          <cell r="AG360" t="str">
            <v>○</v>
          </cell>
          <cell r="AH360" t="str">
            <v>○</v>
          </cell>
          <cell r="AI360" t="str">
            <v>○</v>
          </cell>
          <cell r="AJ360" t="str">
            <v>○</v>
          </cell>
          <cell r="AK360" t="str">
            <v>○</v>
          </cell>
          <cell r="AL360" t="str">
            <v>○</v>
          </cell>
          <cell r="AM360" t="str">
            <v>○</v>
          </cell>
          <cell r="AO360">
            <v>30</v>
          </cell>
          <cell r="AP360">
            <v>20</v>
          </cell>
          <cell r="AQ360">
            <v>990</v>
          </cell>
          <cell r="AR360" t="str">
            <v>しない</v>
          </cell>
          <cell r="AS360">
            <v>6</v>
          </cell>
          <cell r="AT360">
            <v>11</v>
          </cell>
          <cell r="AU360" t="str">
            <v>（一社）神奈川県警親会</v>
          </cell>
          <cell r="AV360" t="str">
            <v/>
          </cell>
          <cell r="AW360" t="str">
            <v/>
          </cell>
          <cell r="AX360" t="str">
            <v/>
          </cell>
        </row>
        <row r="361">
          <cell r="A361" t="str">
            <v>6933</v>
          </cell>
          <cell r="B361" t="str">
            <v>10-6933-0</v>
          </cell>
          <cell r="D361" t="str">
            <v>10</v>
          </cell>
          <cell r="E361" t="str">
            <v>渡辺</v>
          </cell>
          <cell r="F361" t="str">
            <v>6933-0</v>
          </cell>
          <cell r="G361" t="str">
            <v>神奈川県警親会戸塚区</v>
          </cell>
          <cell r="H361">
            <v>3</v>
          </cell>
          <cell r="I361" t="str">
            <v>○</v>
          </cell>
          <cell r="J361" t="str">
            <v>○</v>
          </cell>
          <cell r="K361" t="str">
            <v>ﾌｫｰﾏｯﾄ</v>
          </cell>
          <cell r="L361" t="str">
            <v>通常+自家用★</v>
          </cell>
          <cell r="M361" t="str">
            <v>ﾌｫｰﾏｯﾄ</v>
          </cell>
          <cell r="N361" t="str">
            <v>通常+自家用★</v>
          </cell>
          <cell r="O361" t="str">
            <v/>
          </cell>
          <cell r="P361" t="str">
            <v/>
          </cell>
          <cell r="Q361" t="str">
            <v/>
          </cell>
          <cell r="R361" t="str">
            <v>◎</v>
          </cell>
          <cell r="S361" t="str">
            <v>ﾌｫｰﾏｯﾄ</v>
          </cell>
          <cell r="T361" t="str">
            <v>通常★</v>
          </cell>
          <cell r="U361" t="str">
            <v>ﾌｫｰﾏｯﾄ</v>
          </cell>
          <cell r="V361" t="str">
            <v>通常★</v>
          </cell>
          <cell r="W361" t="str">
            <v>ﾌｫｰﾏｯﾄ</v>
          </cell>
          <cell r="X361" t="str">
            <v>通常</v>
          </cell>
          <cell r="Y361" t="str">
            <v>お客様各位</v>
          </cell>
          <cell r="AA361" t="str">
            <v/>
          </cell>
          <cell r="AB361" t="str">
            <v>（一社）神奈川県警親会</v>
          </cell>
          <cell r="AC361" t="str">
            <v>裏面</v>
          </cell>
          <cell r="AD361" t="str">
            <v>○</v>
          </cell>
          <cell r="AE361" t="str">
            <v>FAXで</v>
          </cell>
          <cell r="AF361" t="str">
            <v>○</v>
          </cell>
          <cell r="AG361" t="str">
            <v>○</v>
          </cell>
          <cell r="AH361" t="str">
            <v>○</v>
          </cell>
          <cell r="AI361" t="str">
            <v>○</v>
          </cell>
          <cell r="AJ361" t="str">
            <v>○</v>
          </cell>
          <cell r="AK361" t="str">
            <v>○</v>
          </cell>
          <cell r="AL361" t="str">
            <v>○</v>
          </cell>
          <cell r="AM361" t="str">
            <v>○</v>
          </cell>
          <cell r="AO361">
            <v>30</v>
          </cell>
          <cell r="AP361">
            <v>20</v>
          </cell>
          <cell r="AQ361">
            <v>990</v>
          </cell>
          <cell r="AR361" t="str">
            <v>しない</v>
          </cell>
          <cell r="AS361">
            <v>6</v>
          </cell>
          <cell r="AT361">
            <v>11</v>
          </cell>
          <cell r="AU361" t="str">
            <v>（一社）神奈川県警親会</v>
          </cell>
          <cell r="AV361" t="str">
            <v/>
          </cell>
          <cell r="AW361" t="str">
            <v/>
          </cell>
          <cell r="AX361" t="str">
            <v/>
          </cell>
        </row>
        <row r="362">
          <cell r="A362" t="str">
            <v>6934</v>
          </cell>
          <cell r="B362" t="str">
            <v>10-6934-0</v>
          </cell>
          <cell r="D362" t="str">
            <v>10</v>
          </cell>
          <cell r="E362" t="str">
            <v>渡辺</v>
          </cell>
          <cell r="F362" t="str">
            <v>6934-0</v>
          </cell>
          <cell r="G362" t="str">
            <v>神奈川県警親会加賀町</v>
          </cell>
          <cell r="H362">
            <v>0</v>
          </cell>
          <cell r="I362" t="str">
            <v>○</v>
          </cell>
          <cell r="J362" t="str">
            <v>○</v>
          </cell>
          <cell r="K362" t="str">
            <v>ﾌｫｰﾏｯﾄ</v>
          </cell>
          <cell r="L362" t="str">
            <v>通常+自家用★</v>
          </cell>
          <cell r="M362" t="str">
            <v>ﾌｫｰﾏｯﾄ</v>
          </cell>
          <cell r="N362" t="str">
            <v>通常+自家用★</v>
          </cell>
          <cell r="O362" t="str">
            <v/>
          </cell>
          <cell r="P362" t="str">
            <v/>
          </cell>
          <cell r="Q362" t="str">
            <v/>
          </cell>
          <cell r="R362" t="str">
            <v>◎</v>
          </cell>
          <cell r="S362" t="str">
            <v>ﾌｫｰﾏｯﾄ</v>
          </cell>
          <cell r="T362" t="str">
            <v>通常★</v>
          </cell>
          <cell r="U362" t="str">
            <v>ﾌｫｰﾏｯﾄ</v>
          </cell>
          <cell r="V362" t="str">
            <v>通常★</v>
          </cell>
          <cell r="W362" t="str">
            <v>ﾌｫｰﾏｯﾄ</v>
          </cell>
          <cell r="X362" t="str">
            <v>通常</v>
          </cell>
          <cell r="Y362" t="str">
            <v>お客様各位</v>
          </cell>
          <cell r="AA362" t="str">
            <v/>
          </cell>
          <cell r="AB362" t="str">
            <v>（一社）神奈川県警親会</v>
          </cell>
          <cell r="AC362" t="str">
            <v>裏面</v>
          </cell>
          <cell r="AD362" t="str">
            <v>○</v>
          </cell>
          <cell r="AE362" t="str">
            <v>FAXで</v>
          </cell>
          <cell r="AF362" t="str">
            <v>○</v>
          </cell>
          <cell r="AG362" t="str">
            <v>○</v>
          </cell>
          <cell r="AH362" t="str">
            <v>○</v>
          </cell>
          <cell r="AI362" t="str">
            <v>○</v>
          </cell>
          <cell r="AJ362" t="str">
            <v>○</v>
          </cell>
          <cell r="AK362" t="str">
            <v>○</v>
          </cell>
          <cell r="AL362" t="str">
            <v>○</v>
          </cell>
          <cell r="AM362" t="str">
            <v>○</v>
          </cell>
          <cell r="AO362">
            <v>30</v>
          </cell>
          <cell r="AP362">
            <v>20</v>
          </cell>
          <cell r="AQ362">
            <v>990</v>
          </cell>
          <cell r="AR362" t="str">
            <v>しない</v>
          </cell>
          <cell r="AS362">
            <v>6</v>
          </cell>
          <cell r="AT362">
            <v>11</v>
          </cell>
          <cell r="AU362" t="str">
            <v>（一社）神奈川県警親会</v>
          </cell>
          <cell r="AV362" t="str">
            <v/>
          </cell>
          <cell r="AW362" t="str">
            <v/>
          </cell>
          <cell r="AX362" t="str">
            <v/>
          </cell>
        </row>
        <row r="363">
          <cell r="A363" t="str">
            <v>6935</v>
          </cell>
          <cell r="B363" t="str">
            <v>10-6935-0</v>
          </cell>
          <cell r="D363" t="str">
            <v>10</v>
          </cell>
          <cell r="E363" t="str">
            <v>渡辺</v>
          </cell>
          <cell r="F363" t="str">
            <v>6935-0</v>
          </cell>
          <cell r="G363" t="str">
            <v>神奈川県警親会西区</v>
          </cell>
          <cell r="H363">
            <v>1</v>
          </cell>
          <cell r="I363" t="str">
            <v>○</v>
          </cell>
          <cell r="J363" t="str">
            <v>○</v>
          </cell>
          <cell r="K363" t="str">
            <v>ﾌｫｰﾏｯﾄ</v>
          </cell>
          <cell r="L363" t="str">
            <v>通常+自家用★</v>
          </cell>
          <cell r="M363" t="str">
            <v>ﾌｫｰﾏｯﾄ</v>
          </cell>
          <cell r="N363" t="str">
            <v>通常+自家用★</v>
          </cell>
          <cell r="O363" t="str">
            <v/>
          </cell>
          <cell r="P363" t="str">
            <v/>
          </cell>
          <cell r="Q363" t="str">
            <v/>
          </cell>
          <cell r="R363" t="str">
            <v>◎</v>
          </cell>
          <cell r="S363" t="str">
            <v>ﾌｫｰﾏｯﾄ</v>
          </cell>
          <cell r="T363" t="str">
            <v>通常★</v>
          </cell>
          <cell r="U363" t="str">
            <v>ﾌｫｰﾏｯﾄ</v>
          </cell>
          <cell r="V363" t="str">
            <v>通常★</v>
          </cell>
          <cell r="W363" t="str">
            <v>ﾌｫｰﾏｯﾄ</v>
          </cell>
          <cell r="X363" t="str">
            <v>通常</v>
          </cell>
          <cell r="Y363" t="str">
            <v>お客様各位</v>
          </cell>
          <cell r="AA363" t="str">
            <v/>
          </cell>
          <cell r="AB363" t="str">
            <v>（一社）神奈川県警親会</v>
          </cell>
          <cell r="AC363" t="str">
            <v>裏面</v>
          </cell>
          <cell r="AD363" t="str">
            <v>○</v>
          </cell>
          <cell r="AE363" t="str">
            <v>FAXで</v>
          </cell>
          <cell r="AF363" t="str">
            <v>○</v>
          </cell>
          <cell r="AG363" t="str">
            <v>○</v>
          </cell>
          <cell r="AH363" t="str">
            <v>○</v>
          </cell>
          <cell r="AI363" t="str">
            <v>○</v>
          </cell>
          <cell r="AJ363" t="str">
            <v>○</v>
          </cell>
          <cell r="AK363" t="str">
            <v>○</v>
          </cell>
          <cell r="AL363" t="str">
            <v>○</v>
          </cell>
          <cell r="AM363" t="str">
            <v>○</v>
          </cell>
          <cell r="AO363">
            <v>30</v>
          </cell>
          <cell r="AP363">
            <v>20</v>
          </cell>
          <cell r="AQ363">
            <v>990</v>
          </cell>
          <cell r="AR363" t="str">
            <v>しない</v>
          </cell>
          <cell r="AS363">
            <v>6</v>
          </cell>
          <cell r="AT363">
            <v>11</v>
          </cell>
          <cell r="AU363" t="str">
            <v>（一社）神奈川県警親会</v>
          </cell>
          <cell r="AV363" t="str">
            <v/>
          </cell>
          <cell r="AW363" t="str">
            <v/>
          </cell>
          <cell r="AX363" t="str">
            <v/>
          </cell>
        </row>
        <row r="364">
          <cell r="A364" t="str">
            <v>6936</v>
          </cell>
          <cell r="B364" t="str">
            <v>10-6936-0</v>
          </cell>
          <cell r="D364" t="str">
            <v>10</v>
          </cell>
          <cell r="E364" t="str">
            <v>渡辺</v>
          </cell>
          <cell r="F364" t="str">
            <v>6936-0</v>
          </cell>
          <cell r="G364" t="str">
            <v>神奈川県警親会保土ヶ谷区</v>
          </cell>
          <cell r="H364">
            <v>0</v>
          </cell>
          <cell r="I364" t="str">
            <v>○</v>
          </cell>
          <cell r="J364" t="str">
            <v>○</v>
          </cell>
          <cell r="K364" t="str">
            <v>ﾌｫｰﾏｯﾄ</v>
          </cell>
          <cell r="L364" t="str">
            <v>通常+自家用★</v>
          </cell>
          <cell r="M364" t="str">
            <v>ﾌｫｰﾏｯﾄ</v>
          </cell>
          <cell r="N364" t="str">
            <v>通常+自家用★</v>
          </cell>
          <cell r="O364" t="str">
            <v/>
          </cell>
          <cell r="P364" t="str">
            <v/>
          </cell>
          <cell r="Q364" t="str">
            <v/>
          </cell>
          <cell r="R364" t="str">
            <v>◎</v>
          </cell>
          <cell r="S364" t="str">
            <v>ﾌｫｰﾏｯﾄ</v>
          </cell>
          <cell r="T364" t="str">
            <v>通常★</v>
          </cell>
          <cell r="U364" t="str">
            <v>ﾌｫｰﾏｯﾄ</v>
          </cell>
          <cell r="V364" t="str">
            <v>通常★</v>
          </cell>
          <cell r="W364" t="str">
            <v>ﾌｫｰﾏｯﾄ</v>
          </cell>
          <cell r="X364" t="str">
            <v>通常</v>
          </cell>
          <cell r="Y364" t="str">
            <v>お客様各位</v>
          </cell>
          <cell r="AA364" t="str">
            <v/>
          </cell>
          <cell r="AB364" t="str">
            <v>（一社）神奈川県警親会</v>
          </cell>
          <cell r="AC364" t="str">
            <v>裏面</v>
          </cell>
          <cell r="AD364" t="str">
            <v>○</v>
          </cell>
          <cell r="AE364" t="str">
            <v>FAXで</v>
          </cell>
          <cell r="AF364" t="str">
            <v>○</v>
          </cell>
          <cell r="AG364" t="str">
            <v>○</v>
          </cell>
          <cell r="AH364" t="str">
            <v>○</v>
          </cell>
          <cell r="AI364" t="str">
            <v>○</v>
          </cell>
          <cell r="AJ364" t="str">
            <v>○</v>
          </cell>
          <cell r="AK364" t="str">
            <v>○</v>
          </cell>
          <cell r="AL364" t="str">
            <v>○</v>
          </cell>
          <cell r="AM364" t="str">
            <v>○</v>
          </cell>
          <cell r="AO364">
            <v>30</v>
          </cell>
          <cell r="AP364">
            <v>20</v>
          </cell>
          <cell r="AQ364">
            <v>990</v>
          </cell>
          <cell r="AR364" t="str">
            <v>しない</v>
          </cell>
          <cell r="AS364">
            <v>6</v>
          </cell>
          <cell r="AT364">
            <v>11</v>
          </cell>
          <cell r="AU364" t="str">
            <v>（一社）神奈川県警親会</v>
          </cell>
          <cell r="AV364" t="str">
            <v/>
          </cell>
          <cell r="AW364" t="str">
            <v/>
          </cell>
          <cell r="AX364" t="str">
            <v/>
          </cell>
        </row>
        <row r="365">
          <cell r="A365" t="str">
            <v>6937</v>
          </cell>
          <cell r="B365" t="str">
            <v>10-6937-0</v>
          </cell>
          <cell r="D365" t="str">
            <v>10</v>
          </cell>
          <cell r="E365" t="str">
            <v>渡辺</v>
          </cell>
          <cell r="F365" t="str">
            <v>6937-0</v>
          </cell>
          <cell r="G365" t="str">
            <v>神奈川県警親会南区</v>
          </cell>
          <cell r="H365">
            <v>3</v>
          </cell>
          <cell r="I365" t="str">
            <v>○</v>
          </cell>
          <cell r="J365" t="str">
            <v>○</v>
          </cell>
          <cell r="K365" t="str">
            <v>ﾌｫｰﾏｯﾄ</v>
          </cell>
          <cell r="L365" t="str">
            <v>通常+自家用★</v>
          </cell>
          <cell r="M365" t="str">
            <v>ﾌｫｰﾏｯﾄ</v>
          </cell>
          <cell r="N365" t="str">
            <v>通常+自家用★</v>
          </cell>
          <cell r="O365" t="str">
            <v/>
          </cell>
          <cell r="P365" t="str">
            <v/>
          </cell>
          <cell r="Q365" t="str">
            <v/>
          </cell>
          <cell r="R365" t="str">
            <v>◎</v>
          </cell>
          <cell r="S365" t="str">
            <v>ﾌｫｰﾏｯﾄ</v>
          </cell>
          <cell r="T365" t="str">
            <v>通常★</v>
          </cell>
          <cell r="U365" t="str">
            <v>ﾌｫｰﾏｯﾄ</v>
          </cell>
          <cell r="V365" t="str">
            <v>通常★</v>
          </cell>
          <cell r="W365" t="str">
            <v>ﾌｫｰﾏｯﾄ</v>
          </cell>
          <cell r="X365" t="str">
            <v>通常</v>
          </cell>
          <cell r="Y365" t="str">
            <v>お客様各位</v>
          </cell>
          <cell r="AA365" t="str">
            <v/>
          </cell>
          <cell r="AB365" t="str">
            <v>（一社）神奈川県警親会</v>
          </cell>
          <cell r="AC365" t="str">
            <v>裏面</v>
          </cell>
          <cell r="AD365" t="str">
            <v>○</v>
          </cell>
          <cell r="AE365" t="str">
            <v>FAXで</v>
          </cell>
          <cell r="AF365" t="str">
            <v>○</v>
          </cell>
          <cell r="AG365" t="str">
            <v>○</v>
          </cell>
          <cell r="AH365" t="str">
            <v>○</v>
          </cell>
          <cell r="AI365" t="str">
            <v>○</v>
          </cell>
          <cell r="AJ365" t="str">
            <v>○</v>
          </cell>
          <cell r="AK365" t="str">
            <v>○</v>
          </cell>
          <cell r="AL365" t="str">
            <v>○</v>
          </cell>
          <cell r="AM365" t="str">
            <v>○</v>
          </cell>
          <cell r="AO365">
            <v>30</v>
          </cell>
          <cell r="AP365">
            <v>20</v>
          </cell>
          <cell r="AQ365">
            <v>990</v>
          </cell>
          <cell r="AR365" t="str">
            <v>しない</v>
          </cell>
          <cell r="AS365">
            <v>6</v>
          </cell>
          <cell r="AT365">
            <v>11</v>
          </cell>
          <cell r="AU365" t="str">
            <v>（一社）神奈川県警親会</v>
          </cell>
          <cell r="AV365" t="str">
            <v/>
          </cell>
          <cell r="AW365" t="str">
            <v/>
          </cell>
          <cell r="AX365" t="str">
            <v/>
          </cell>
        </row>
        <row r="366">
          <cell r="A366" t="str">
            <v>6938</v>
          </cell>
          <cell r="B366" t="str">
            <v>10-6938-0</v>
          </cell>
          <cell r="D366" t="str">
            <v>10</v>
          </cell>
          <cell r="E366" t="str">
            <v>渡辺</v>
          </cell>
          <cell r="F366" t="str">
            <v>6938-0</v>
          </cell>
          <cell r="G366" t="str">
            <v>神奈川県警親会緑区</v>
          </cell>
          <cell r="H366">
            <v>1</v>
          </cell>
          <cell r="I366" t="str">
            <v>○</v>
          </cell>
          <cell r="J366" t="str">
            <v>○</v>
          </cell>
          <cell r="K366" t="str">
            <v>ﾌｫｰﾏｯﾄ</v>
          </cell>
          <cell r="L366" t="str">
            <v>通常+自家用★</v>
          </cell>
          <cell r="M366" t="str">
            <v>ﾌｫｰﾏｯﾄ</v>
          </cell>
          <cell r="N366" t="str">
            <v>通常+自家用★</v>
          </cell>
          <cell r="O366" t="str">
            <v/>
          </cell>
          <cell r="P366" t="str">
            <v/>
          </cell>
          <cell r="Q366" t="str">
            <v/>
          </cell>
          <cell r="R366" t="str">
            <v>◎</v>
          </cell>
          <cell r="S366" t="str">
            <v>ﾌｫｰﾏｯﾄ</v>
          </cell>
          <cell r="T366" t="str">
            <v>通常★</v>
          </cell>
          <cell r="U366" t="str">
            <v>ﾌｫｰﾏｯﾄ</v>
          </cell>
          <cell r="V366" t="str">
            <v>通常★</v>
          </cell>
          <cell r="W366" t="str">
            <v>ﾌｫｰﾏｯﾄ</v>
          </cell>
          <cell r="X366" t="str">
            <v>通常</v>
          </cell>
          <cell r="Y366" t="str">
            <v>お客様各位</v>
          </cell>
          <cell r="AA366" t="str">
            <v/>
          </cell>
          <cell r="AB366" t="str">
            <v>（一社）神奈川県警親会</v>
          </cell>
          <cell r="AC366" t="str">
            <v>裏面</v>
          </cell>
          <cell r="AD366" t="str">
            <v>○</v>
          </cell>
          <cell r="AE366" t="str">
            <v>FAXで</v>
          </cell>
          <cell r="AF366" t="str">
            <v>○</v>
          </cell>
          <cell r="AG366" t="str">
            <v>○</v>
          </cell>
          <cell r="AH366" t="str">
            <v>○</v>
          </cell>
          <cell r="AI366" t="str">
            <v>○</v>
          </cell>
          <cell r="AJ366" t="str">
            <v>○</v>
          </cell>
          <cell r="AK366" t="str">
            <v>○</v>
          </cell>
          <cell r="AL366" t="str">
            <v>○</v>
          </cell>
          <cell r="AM366" t="str">
            <v>○</v>
          </cell>
          <cell r="AO366">
            <v>30</v>
          </cell>
          <cell r="AP366">
            <v>20</v>
          </cell>
          <cell r="AQ366">
            <v>990</v>
          </cell>
          <cell r="AR366" t="str">
            <v>しない</v>
          </cell>
          <cell r="AS366">
            <v>6</v>
          </cell>
          <cell r="AT366">
            <v>11</v>
          </cell>
          <cell r="AU366" t="str">
            <v>（一社）神奈川県警親会</v>
          </cell>
          <cell r="AV366" t="str">
            <v/>
          </cell>
          <cell r="AW366" t="str">
            <v/>
          </cell>
          <cell r="AX366" t="str">
            <v/>
          </cell>
        </row>
        <row r="367">
          <cell r="A367" t="str">
            <v>6939</v>
          </cell>
          <cell r="B367" t="str">
            <v>10-6939-0</v>
          </cell>
          <cell r="D367" t="str">
            <v>10</v>
          </cell>
          <cell r="E367" t="str">
            <v>渡辺</v>
          </cell>
          <cell r="F367" t="str">
            <v>6939-0</v>
          </cell>
          <cell r="G367" t="str">
            <v>神奈川県警親会横須賀区</v>
          </cell>
          <cell r="H367">
            <v>9</v>
          </cell>
          <cell r="I367" t="str">
            <v>○</v>
          </cell>
          <cell r="J367" t="str">
            <v>○</v>
          </cell>
          <cell r="K367" t="str">
            <v>ﾌｫｰﾏｯﾄ</v>
          </cell>
          <cell r="L367" t="str">
            <v>通常+自家用★</v>
          </cell>
          <cell r="M367" t="str">
            <v>ﾌｫｰﾏｯﾄ</v>
          </cell>
          <cell r="N367" t="str">
            <v>通常+自家用★</v>
          </cell>
          <cell r="O367" t="str">
            <v/>
          </cell>
          <cell r="P367" t="str">
            <v/>
          </cell>
          <cell r="Q367" t="str">
            <v/>
          </cell>
          <cell r="R367" t="str">
            <v>◎</v>
          </cell>
          <cell r="S367" t="str">
            <v>ﾌｫｰﾏｯﾄ</v>
          </cell>
          <cell r="T367" t="str">
            <v>通常★</v>
          </cell>
          <cell r="U367" t="str">
            <v>ﾌｫｰﾏｯﾄ</v>
          </cell>
          <cell r="V367" t="str">
            <v>通常★</v>
          </cell>
          <cell r="W367" t="str">
            <v>ﾌｫｰﾏｯﾄ</v>
          </cell>
          <cell r="X367" t="str">
            <v>通常</v>
          </cell>
          <cell r="Y367" t="str">
            <v>お客様各位</v>
          </cell>
          <cell r="AA367" t="str">
            <v/>
          </cell>
          <cell r="AB367" t="str">
            <v>（一社）神奈川県警親会</v>
          </cell>
          <cell r="AC367" t="str">
            <v>裏面</v>
          </cell>
          <cell r="AD367" t="str">
            <v>○</v>
          </cell>
          <cell r="AE367" t="str">
            <v>FAXで</v>
          </cell>
          <cell r="AF367" t="str">
            <v>○</v>
          </cell>
          <cell r="AG367" t="str">
            <v>○</v>
          </cell>
          <cell r="AH367" t="str">
            <v>○</v>
          </cell>
          <cell r="AI367" t="str">
            <v>○</v>
          </cell>
          <cell r="AJ367" t="str">
            <v>○</v>
          </cell>
          <cell r="AK367" t="str">
            <v>○</v>
          </cell>
          <cell r="AL367" t="str">
            <v>○</v>
          </cell>
          <cell r="AM367" t="str">
            <v>○</v>
          </cell>
          <cell r="AO367">
            <v>30</v>
          </cell>
          <cell r="AP367">
            <v>20</v>
          </cell>
          <cell r="AQ367">
            <v>990</v>
          </cell>
          <cell r="AR367" t="str">
            <v>しない</v>
          </cell>
          <cell r="AS367">
            <v>6</v>
          </cell>
          <cell r="AT367">
            <v>11</v>
          </cell>
          <cell r="AU367" t="str">
            <v>（一社）神奈川県警親会</v>
          </cell>
          <cell r="AV367" t="str">
            <v/>
          </cell>
          <cell r="AW367" t="str">
            <v/>
          </cell>
          <cell r="AX367" t="str">
            <v/>
          </cell>
        </row>
        <row r="368">
          <cell r="A368" t="str">
            <v>6939-2</v>
          </cell>
          <cell r="B368" t="str">
            <v>10-6939-2</v>
          </cell>
          <cell r="D368" t="str">
            <v>10</v>
          </cell>
          <cell r="E368" t="str">
            <v>渡辺</v>
          </cell>
          <cell r="F368" t="str">
            <v>6939-2</v>
          </cell>
          <cell r="G368" t="str">
            <v>神奈川県警親会横須賀区</v>
          </cell>
          <cell r="H368">
            <v>0</v>
          </cell>
          <cell r="I368" t="str">
            <v>○</v>
          </cell>
          <cell r="J368" t="str">
            <v>○</v>
          </cell>
          <cell r="K368" t="str">
            <v>ﾌｫｰﾏｯﾄ</v>
          </cell>
          <cell r="L368" t="str">
            <v>通常+自家用★</v>
          </cell>
          <cell r="M368" t="str">
            <v>ﾌｫｰﾏｯﾄ</v>
          </cell>
          <cell r="N368" t="str">
            <v>通常+自家用★</v>
          </cell>
          <cell r="O368" t="str">
            <v/>
          </cell>
          <cell r="P368" t="str">
            <v/>
          </cell>
          <cell r="Q368" t="str">
            <v/>
          </cell>
          <cell r="R368" t="str">
            <v>◎</v>
          </cell>
          <cell r="S368" t="str">
            <v>ﾌｫｰﾏｯﾄ</v>
          </cell>
          <cell r="T368" t="str">
            <v>通常★</v>
          </cell>
          <cell r="U368" t="str">
            <v>ﾌｫｰﾏｯﾄ</v>
          </cell>
          <cell r="V368" t="str">
            <v>通常★</v>
          </cell>
          <cell r="W368" t="str">
            <v>ﾌｫｰﾏｯﾄ</v>
          </cell>
          <cell r="X368" t="str">
            <v>通常</v>
          </cell>
          <cell r="Y368" t="str">
            <v>お客様各位</v>
          </cell>
          <cell r="AA368" t="str">
            <v/>
          </cell>
          <cell r="AB368" t="str">
            <v>（一社）神奈川県警親会</v>
          </cell>
          <cell r="AC368" t="str">
            <v>裏面</v>
          </cell>
          <cell r="AD368" t="str">
            <v>○</v>
          </cell>
          <cell r="AE368" t="str">
            <v>FAXで</v>
          </cell>
          <cell r="AF368" t="str">
            <v>○</v>
          </cell>
          <cell r="AG368" t="str">
            <v>○</v>
          </cell>
          <cell r="AH368" t="str">
            <v>○</v>
          </cell>
          <cell r="AI368" t="str">
            <v>○</v>
          </cell>
          <cell r="AJ368" t="str">
            <v>○</v>
          </cell>
          <cell r="AK368" t="str">
            <v>○</v>
          </cell>
          <cell r="AL368" t="str">
            <v>○</v>
          </cell>
          <cell r="AM368" t="str">
            <v>○</v>
          </cell>
          <cell r="AO368">
            <v>30</v>
          </cell>
          <cell r="AP368">
            <v>20</v>
          </cell>
          <cell r="AQ368">
            <v>990</v>
          </cell>
          <cell r="AR368" t="str">
            <v>しない</v>
          </cell>
          <cell r="AS368">
            <v>6</v>
          </cell>
          <cell r="AT368">
            <v>11</v>
          </cell>
          <cell r="AU368" t="str">
            <v>（一社）神奈川県警親会</v>
          </cell>
          <cell r="AV368" t="str">
            <v/>
          </cell>
          <cell r="AW368" t="str">
            <v/>
          </cell>
          <cell r="AX368" t="str">
            <v/>
          </cell>
        </row>
        <row r="369">
          <cell r="A369" t="str">
            <v>6940</v>
          </cell>
          <cell r="B369" t="str">
            <v>10-6940-0</v>
          </cell>
          <cell r="D369" t="str">
            <v>10</v>
          </cell>
          <cell r="E369" t="str">
            <v>渡辺</v>
          </cell>
          <cell r="F369" t="str">
            <v>6940-0</v>
          </cell>
          <cell r="G369" t="str">
            <v>神奈川県警親会川崎区</v>
          </cell>
          <cell r="H369">
            <v>1</v>
          </cell>
          <cell r="I369" t="str">
            <v>○</v>
          </cell>
          <cell r="J369" t="str">
            <v>○</v>
          </cell>
          <cell r="K369" t="str">
            <v>ﾌｫｰﾏｯﾄ</v>
          </cell>
          <cell r="L369" t="str">
            <v>通常+自家用★</v>
          </cell>
          <cell r="M369" t="str">
            <v>ﾌｫｰﾏｯﾄ</v>
          </cell>
          <cell r="N369" t="str">
            <v>通常+自家用★</v>
          </cell>
          <cell r="O369" t="str">
            <v/>
          </cell>
          <cell r="P369" t="str">
            <v/>
          </cell>
          <cell r="Q369" t="str">
            <v/>
          </cell>
          <cell r="R369" t="str">
            <v>◎</v>
          </cell>
          <cell r="S369" t="str">
            <v>ﾌｫｰﾏｯﾄ</v>
          </cell>
          <cell r="T369" t="str">
            <v>通常★</v>
          </cell>
          <cell r="U369" t="str">
            <v>ﾌｫｰﾏｯﾄ</v>
          </cell>
          <cell r="V369" t="str">
            <v>通常★</v>
          </cell>
          <cell r="W369" t="str">
            <v>ﾌｫｰﾏｯﾄ</v>
          </cell>
          <cell r="X369" t="str">
            <v>通常</v>
          </cell>
          <cell r="Y369" t="str">
            <v>お客様各位</v>
          </cell>
          <cell r="AA369" t="str">
            <v/>
          </cell>
          <cell r="AB369" t="str">
            <v>（一社）神奈川県警親会</v>
          </cell>
          <cell r="AC369" t="str">
            <v>裏面</v>
          </cell>
          <cell r="AD369" t="str">
            <v>○</v>
          </cell>
          <cell r="AE369" t="str">
            <v>FAXで</v>
          </cell>
          <cell r="AF369" t="str">
            <v>○</v>
          </cell>
          <cell r="AG369" t="str">
            <v>○</v>
          </cell>
          <cell r="AH369" t="str">
            <v>○</v>
          </cell>
          <cell r="AI369" t="str">
            <v>○</v>
          </cell>
          <cell r="AJ369" t="str">
            <v>○</v>
          </cell>
          <cell r="AK369" t="str">
            <v>○</v>
          </cell>
          <cell r="AL369" t="str">
            <v>○</v>
          </cell>
          <cell r="AM369" t="str">
            <v>○</v>
          </cell>
          <cell r="AO369">
            <v>30</v>
          </cell>
          <cell r="AP369">
            <v>20</v>
          </cell>
          <cell r="AQ369">
            <v>990</v>
          </cell>
          <cell r="AR369" t="str">
            <v>しない</v>
          </cell>
          <cell r="AS369">
            <v>6</v>
          </cell>
          <cell r="AT369">
            <v>11</v>
          </cell>
          <cell r="AU369" t="str">
            <v>（一社）神奈川県警親会</v>
          </cell>
          <cell r="AV369" t="str">
            <v/>
          </cell>
          <cell r="AW369" t="str">
            <v/>
          </cell>
          <cell r="AX369" t="str">
            <v/>
          </cell>
        </row>
        <row r="370">
          <cell r="A370" t="str">
            <v>6950</v>
          </cell>
          <cell r="B370" t="str">
            <v>10-6950-0</v>
          </cell>
          <cell r="D370" t="str">
            <v>10</v>
          </cell>
          <cell r="E370" t="str">
            <v>渡辺</v>
          </cell>
          <cell r="F370" t="str">
            <v>6950-0</v>
          </cell>
          <cell r="G370" t="str">
            <v>株式会社ドリー夢</v>
          </cell>
          <cell r="H370">
            <v>16</v>
          </cell>
          <cell r="I370" t="str">
            <v>○</v>
          </cell>
          <cell r="J370" t="str">
            <v>○</v>
          </cell>
          <cell r="K370" t="str">
            <v>＠</v>
          </cell>
          <cell r="L370" t="str">
            <v>【変動】基本版のみ</v>
          </cell>
          <cell r="M370" t="str">
            <v>＠</v>
          </cell>
          <cell r="N370" t="str">
            <v>【変動】基本版のみ</v>
          </cell>
          <cell r="O370" t="str">
            <v>変更する</v>
          </cell>
          <cell r="P370" t="str">
            <v>変更する</v>
          </cell>
          <cell r="Q370" t="str">
            <v>変更しない</v>
          </cell>
          <cell r="S370" t="str">
            <v>＠</v>
          </cell>
          <cell r="T370" t="str">
            <v>【変動】基本版のみ</v>
          </cell>
          <cell r="U370" t="str">
            <v>＠</v>
          </cell>
          <cell r="V370" t="str">
            <v>【変動】基本版のみ</v>
          </cell>
          <cell r="W370" t="str">
            <v>ﾌｫｰﾏｯﾄ</v>
          </cell>
          <cell r="X370" t="str">
            <v>FAX変更</v>
          </cell>
          <cell r="Y370" t="str">
            <v>お客様各位</v>
          </cell>
          <cell r="AB370" t="str">
            <v>株式会社ドリー夢</v>
          </cell>
          <cell r="AC370" t="str">
            <v>裏面</v>
          </cell>
          <cell r="AD370" t="str">
            <v>○</v>
          </cell>
          <cell r="AE370" t="str">
            <v>牛乳箱にお入れいただくか直接</v>
          </cell>
          <cell r="AF370" t="str">
            <v>04-2959-1990</v>
          </cell>
          <cell r="AG370" t="str">
            <v>ご注文後、順次ご請求させて頂きます</v>
          </cell>
          <cell r="AH370" t="str">
            <v>○</v>
          </cell>
          <cell r="AI370" t="str">
            <v>○</v>
          </cell>
          <cell r="AJ370" t="str">
            <v>株式会社ドリー夢</v>
          </cell>
          <cell r="AL370" t="str">
            <v>埼玉県狭山市水野４５－１０</v>
          </cell>
          <cell r="AM370" t="str">
            <v>04-2959-1980</v>
          </cell>
          <cell r="AO370">
            <v>15</v>
          </cell>
          <cell r="AP370">
            <v>10</v>
          </cell>
          <cell r="AQ370">
            <v>990</v>
          </cell>
          <cell r="AR370" t="str">
            <v>しない</v>
          </cell>
          <cell r="AS370">
            <v>5</v>
          </cell>
          <cell r="AT370" t="str">
            <v/>
          </cell>
          <cell r="AU370" t="str">
            <v>株式会社ドリー夢</v>
          </cell>
          <cell r="AV370" t="str">
            <v/>
          </cell>
          <cell r="AW370" t="str">
            <v/>
          </cell>
          <cell r="AX370" t="str">
            <v/>
          </cell>
        </row>
        <row r="371">
          <cell r="A371" t="str">
            <v>6997</v>
          </cell>
          <cell r="B371" t="str">
            <v>10-6997-0</v>
          </cell>
          <cell r="D371" t="str">
            <v>10</v>
          </cell>
          <cell r="E371" t="str">
            <v>渡辺</v>
          </cell>
          <cell r="F371" t="str">
            <v>6997-0</v>
          </cell>
          <cell r="G371" t="str">
            <v>東京屋外広告美術協同組合</v>
          </cell>
          <cell r="H371">
            <v>4</v>
          </cell>
          <cell r="I371" t="str">
            <v>○</v>
          </cell>
          <cell r="J371" t="str">
            <v>○</v>
          </cell>
          <cell r="K371" t="str">
            <v>ﾌｫｰﾏｯﾄ</v>
          </cell>
          <cell r="L371" t="str">
            <v>企業名なし(990)</v>
          </cell>
          <cell r="M371" t="str">
            <v>ﾌｫｰﾏｯﾄ</v>
          </cell>
          <cell r="N371" t="str">
            <v>企業名なし(990)</v>
          </cell>
          <cell r="O371" t="str">
            <v>変更しない</v>
          </cell>
          <cell r="P371" t="str">
            <v>変更しない</v>
          </cell>
          <cell r="Q371" t="str">
            <v>変更しない</v>
          </cell>
          <cell r="R371" t="str">
            <v>◎</v>
          </cell>
          <cell r="S371" t="str">
            <v>ﾌｫｰﾏｯﾄ</v>
          </cell>
          <cell r="T371" t="str">
            <v>通常★</v>
          </cell>
          <cell r="U371" t="str">
            <v>ﾌｫｰﾏｯﾄ</v>
          </cell>
          <cell r="V371" t="str">
            <v>通常★</v>
          </cell>
          <cell r="W371" t="str">
            <v>ﾌｫｰﾏｯﾄ</v>
          </cell>
          <cell r="X371" t="str">
            <v>通常</v>
          </cell>
          <cell r="Y371" t="str">
            <v>お客様各位</v>
          </cell>
          <cell r="Z371" t="str">
            <v/>
          </cell>
          <cell r="AA371" t="str">
            <v/>
          </cell>
          <cell r="AB371" t="str">
            <v>丸大食品株式会社</v>
          </cell>
          <cell r="AC371" t="str">
            <v>裏面</v>
          </cell>
          <cell r="AD371" t="str">
            <v>○</v>
          </cell>
          <cell r="AE371" t="str">
            <v>FAXで</v>
          </cell>
          <cell r="AF371" t="str">
            <v>○</v>
          </cell>
          <cell r="AG371" t="str">
            <v>○</v>
          </cell>
          <cell r="AH371" t="str">
            <v>○</v>
          </cell>
          <cell r="AI371" t="str">
            <v>○</v>
          </cell>
          <cell r="AJ371" t="str">
            <v>○</v>
          </cell>
          <cell r="AK371" t="str">
            <v>○</v>
          </cell>
          <cell r="AL371" t="str">
            <v>○</v>
          </cell>
          <cell r="AM371" t="str">
            <v>○</v>
          </cell>
          <cell r="AO371">
            <v>30</v>
          </cell>
          <cell r="AP371">
            <v>20</v>
          </cell>
          <cell r="AQ371">
            <v>990</v>
          </cell>
          <cell r="AR371" t="str">
            <v>しない</v>
          </cell>
          <cell r="AS371">
            <v>6</v>
          </cell>
          <cell r="AT371">
            <v>11</v>
          </cell>
          <cell r="AU371" t="str">
            <v>東京屋外広告美術　　　　協同組合</v>
          </cell>
          <cell r="AV371" t="str">
            <v/>
          </cell>
          <cell r="AW371" t="str">
            <v/>
          </cell>
          <cell r="AX371" t="str">
            <v/>
          </cell>
        </row>
        <row r="372">
          <cell r="A372" t="str">
            <v>7046</v>
          </cell>
          <cell r="B372" t="str">
            <v>10-7046-0</v>
          </cell>
          <cell r="D372" t="str">
            <v>10</v>
          </cell>
          <cell r="E372" t="str">
            <v>渡辺</v>
          </cell>
          <cell r="F372" t="str">
            <v>7046-0</v>
          </cell>
          <cell r="G372" t="str">
            <v>高度情報サービス㈱</v>
          </cell>
          <cell r="H372">
            <v>1</v>
          </cell>
          <cell r="I372" t="str">
            <v>○</v>
          </cell>
          <cell r="J372" t="str">
            <v>○</v>
          </cell>
          <cell r="K372" t="str">
            <v>ﾌｫｰﾏｯﾄ</v>
          </cell>
          <cell r="L372" t="str">
            <v>通常+自家用★</v>
          </cell>
          <cell r="M372" t="str">
            <v>ﾌｫｰﾏｯﾄ</v>
          </cell>
          <cell r="N372" t="str">
            <v>通常+自家用★</v>
          </cell>
          <cell r="O372" t="str">
            <v>変更しない</v>
          </cell>
          <cell r="P372" t="str">
            <v>変更しない</v>
          </cell>
          <cell r="Q372" t="str">
            <v>変更しない</v>
          </cell>
          <cell r="R372" t="str">
            <v>○</v>
          </cell>
          <cell r="S372" t="str">
            <v>ﾌｫｰﾏｯﾄ</v>
          </cell>
          <cell r="T372" t="str">
            <v>通常★</v>
          </cell>
          <cell r="U372" t="str">
            <v>ﾌｫｰﾏｯﾄ</v>
          </cell>
          <cell r="V372" t="str">
            <v>通常★</v>
          </cell>
          <cell r="W372" t="str">
            <v>ﾌｫｰﾏｯﾄ</v>
          </cell>
          <cell r="X372" t="str">
            <v>通常</v>
          </cell>
          <cell r="Y372" t="str">
            <v>お客様各位</v>
          </cell>
          <cell r="AA372" t="str">
            <v/>
          </cell>
          <cell r="AB372" t="str">
            <v>丸大食品株式会社</v>
          </cell>
          <cell r="AC372" t="str">
            <v>裏面</v>
          </cell>
          <cell r="AD372" t="str">
            <v>○</v>
          </cell>
          <cell r="AE372" t="str">
            <v>FAXにて</v>
          </cell>
          <cell r="AF372" t="str">
            <v>○</v>
          </cell>
          <cell r="AG372" t="str">
            <v>○</v>
          </cell>
          <cell r="AH372" t="str">
            <v>○</v>
          </cell>
          <cell r="AI372" t="str">
            <v>○</v>
          </cell>
          <cell r="AJ372" t="str">
            <v>○</v>
          </cell>
          <cell r="AK372" t="str">
            <v>○</v>
          </cell>
          <cell r="AL372" t="str">
            <v>○</v>
          </cell>
          <cell r="AM372" t="str">
            <v>○</v>
          </cell>
          <cell r="AO372">
            <v>30</v>
          </cell>
          <cell r="AP372">
            <v>20</v>
          </cell>
          <cell r="AQ372">
            <v>990</v>
          </cell>
          <cell r="AR372" t="str">
            <v>しない</v>
          </cell>
          <cell r="AS372">
            <v>6</v>
          </cell>
          <cell r="AT372">
            <v>10</v>
          </cell>
          <cell r="AU372" t="str">
            <v>高度情報サービス㈱</v>
          </cell>
          <cell r="AV372" t="str">
            <v>16</v>
          </cell>
          <cell r="AW372" t="str">
            <v/>
          </cell>
          <cell r="AX372" t="str">
            <v/>
          </cell>
        </row>
        <row r="373">
          <cell r="A373" t="str">
            <v>7048-1</v>
          </cell>
          <cell r="B373" t="str">
            <v>10-7048-1</v>
          </cell>
          <cell r="D373" t="str">
            <v>10</v>
          </cell>
          <cell r="E373" t="str">
            <v>渡辺</v>
          </cell>
          <cell r="F373" t="str">
            <v>7048-1</v>
          </cell>
          <cell r="G373" t="str">
            <v>千代田サービス㈱個人</v>
          </cell>
          <cell r="H373">
            <v>6</v>
          </cell>
          <cell r="I373" t="str">
            <v>○</v>
          </cell>
          <cell r="J373" t="str">
            <v>○</v>
          </cell>
          <cell r="K373" t="str">
            <v>ﾌｫｰﾏｯﾄ</v>
          </cell>
          <cell r="L373" t="str">
            <v>通常+自家用★</v>
          </cell>
          <cell r="M373" t="str">
            <v>ﾌｫｰﾏｯﾄ</v>
          </cell>
          <cell r="N373" t="str">
            <v>通常+自家用★</v>
          </cell>
          <cell r="O373" t="str">
            <v>変更しない</v>
          </cell>
          <cell r="P373" t="str">
            <v>変更しない</v>
          </cell>
          <cell r="Q373" t="str">
            <v>変更しない</v>
          </cell>
          <cell r="R373" t="str">
            <v>×</v>
          </cell>
          <cell r="S373" t="str">
            <v>必要なし</v>
          </cell>
          <cell r="U373" t="str">
            <v>必要なし</v>
          </cell>
          <cell r="W373" t="str">
            <v>必要なし</v>
          </cell>
          <cell r="Y373" t="str">
            <v>お客様各位</v>
          </cell>
          <cell r="AB373" t="str">
            <v>丸大食品株式会社</v>
          </cell>
          <cell r="AC373" t="str">
            <v>裏面</v>
          </cell>
          <cell r="AD373" t="str">
            <v>○</v>
          </cell>
          <cell r="AF373" t="str">
            <v>○</v>
          </cell>
          <cell r="AG373" t="str">
            <v>○</v>
          </cell>
          <cell r="AH373" t="str">
            <v>○</v>
          </cell>
          <cell r="AI373" t="str">
            <v>○</v>
          </cell>
          <cell r="AJ373" t="str">
            <v>○</v>
          </cell>
          <cell r="AK373" t="str">
            <v>○</v>
          </cell>
          <cell r="AL373" t="str">
            <v>○</v>
          </cell>
          <cell r="AM373" t="str">
            <v>○</v>
          </cell>
          <cell r="AO373">
            <v>30</v>
          </cell>
          <cell r="AP373">
            <v>20</v>
          </cell>
          <cell r="AQ373">
            <v>990</v>
          </cell>
          <cell r="AR373" t="str">
            <v>しない</v>
          </cell>
          <cell r="AS373">
            <v>6</v>
          </cell>
          <cell r="AT373">
            <v>11</v>
          </cell>
          <cell r="AV373" t="str">
            <v>18</v>
          </cell>
        </row>
        <row r="374">
          <cell r="A374" t="str">
            <v>7049</v>
          </cell>
          <cell r="B374" t="str">
            <v>10-7049-0</v>
          </cell>
          <cell r="D374" t="str">
            <v>10</v>
          </cell>
          <cell r="E374" t="str">
            <v>渡辺</v>
          </cell>
          <cell r="F374" t="str">
            <v>7049-0</v>
          </cell>
          <cell r="G374" t="str">
            <v>神奈川県理容生活衛生同業組合</v>
          </cell>
          <cell r="H374">
            <v>28</v>
          </cell>
          <cell r="I374" t="str">
            <v>○</v>
          </cell>
          <cell r="J374" t="str">
            <v>○</v>
          </cell>
          <cell r="K374" t="str">
            <v>ﾌｫｰﾏｯﾄ</v>
          </cell>
          <cell r="L374" t="str">
            <v>通常+自家用★</v>
          </cell>
          <cell r="M374" t="str">
            <v>ﾌｫｰﾏｯﾄ</v>
          </cell>
          <cell r="N374" t="str">
            <v>通常+自家用★</v>
          </cell>
          <cell r="O374" t="str">
            <v>変更しない</v>
          </cell>
          <cell r="P374" t="str">
            <v>変更しない</v>
          </cell>
          <cell r="Q374" t="str">
            <v>変更しない</v>
          </cell>
          <cell r="R374" t="str">
            <v>×</v>
          </cell>
          <cell r="S374" t="str">
            <v>必要なし</v>
          </cell>
          <cell r="U374" t="str">
            <v>必要なし</v>
          </cell>
          <cell r="W374" t="str">
            <v>必要なし</v>
          </cell>
          <cell r="Y374" t="str">
            <v>お客様各位</v>
          </cell>
          <cell r="AA374" t="str">
            <v/>
          </cell>
          <cell r="AB374" t="str">
            <v>丸大食品株式会社</v>
          </cell>
          <cell r="AC374" t="str">
            <v>裏面</v>
          </cell>
          <cell r="AD374" t="str">
            <v>○</v>
          </cell>
          <cell r="AE374" t="str">
            <v>FAXにて</v>
          </cell>
          <cell r="AF374" t="str">
            <v>○</v>
          </cell>
          <cell r="AG374" t="str">
            <v>○</v>
          </cell>
          <cell r="AH374" t="str">
            <v>○</v>
          </cell>
          <cell r="AI374" t="str">
            <v>○</v>
          </cell>
          <cell r="AJ374" t="str">
            <v>○</v>
          </cell>
          <cell r="AK374" t="str">
            <v>○</v>
          </cell>
          <cell r="AL374" t="str">
            <v>○</v>
          </cell>
          <cell r="AM374" t="str">
            <v>○</v>
          </cell>
          <cell r="AO374">
            <v>30</v>
          </cell>
          <cell r="AP374">
            <v>20</v>
          </cell>
          <cell r="AQ374">
            <v>990</v>
          </cell>
          <cell r="AR374" t="str">
            <v>しない</v>
          </cell>
          <cell r="AS374" t="str">
            <v/>
          </cell>
          <cell r="AT374">
            <v>10</v>
          </cell>
          <cell r="AU374" t="str">
            <v>神奈川県理容生活衛生同業組合</v>
          </cell>
          <cell r="AV374" t="str">
            <v/>
          </cell>
          <cell r="AW374" t="str">
            <v/>
          </cell>
          <cell r="AX374" t="str">
            <v/>
          </cell>
        </row>
        <row r="375">
          <cell r="A375" t="str">
            <v>7050</v>
          </cell>
          <cell r="B375" t="str">
            <v>10-7050-0</v>
          </cell>
          <cell r="D375" t="str">
            <v>10</v>
          </cell>
          <cell r="E375" t="str">
            <v>渡辺</v>
          </cell>
          <cell r="F375" t="str">
            <v>7050-0</v>
          </cell>
          <cell r="G375" t="str">
            <v>神電工組　鶴見地区本部</v>
          </cell>
          <cell r="H375">
            <v>1</v>
          </cell>
          <cell r="I375" t="str">
            <v>○</v>
          </cell>
          <cell r="J375" t="str">
            <v>○</v>
          </cell>
          <cell r="K375" t="str">
            <v>ﾌｫｰﾏｯﾄ</v>
          </cell>
          <cell r="L375" t="str">
            <v>企業名なし(990)</v>
          </cell>
          <cell r="M375" t="str">
            <v>ﾌｫｰﾏｯﾄ</v>
          </cell>
          <cell r="N375" t="str">
            <v>企業名なし(990)</v>
          </cell>
          <cell r="O375" t="str">
            <v/>
          </cell>
          <cell r="P375" t="str">
            <v/>
          </cell>
          <cell r="Q375" t="str">
            <v/>
          </cell>
          <cell r="R375" t="str">
            <v>×</v>
          </cell>
          <cell r="S375" t="str">
            <v/>
          </cell>
          <cell r="T375" t="str">
            <v/>
          </cell>
          <cell r="U375" t="str">
            <v/>
          </cell>
          <cell r="V375" t="str">
            <v/>
          </cell>
          <cell r="W375" t="str">
            <v/>
          </cell>
          <cell r="X375" t="str">
            <v>通常</v>
          </cell>
          <cell r="Y375" t="str">
            <v>お客様各位</v>
          </cell>
          <cell r="AA375" t="str">
            <v/>
          </cell>
          <cell r="AB375" t="str">
            <v>丸大食品株式会社</v>
          </cell>
          <cell r="AC375" t="str">
            <v/>
          </cell>
          <cell r="AD375" t="str">
            <v/>
          </cell>
          <cell r="AE375" t="str">
            <v/>
          </cell>
          <cell r="AF375" t="str">
            <v/>
          </cell>
          <cell r="AG375" t="str">
            <v/>
          </cell>
          <cell r="AH375" t="str">
            <v>○</v>
          </cell>
          <cell r="AI375" t="str">
            <v>○</v>
          </cell>
          <cell r="AJ375" t="str">
            <v>○</v>
          </cell>
          <cell r="AK375" t="str">
            <v/>
          </cell>
          <cell r="AL375" t="str">
            <v/>
          </cell>
          <cell r="AM375" t="str">
            <v/>
          </cell>
          <cell r="AO375">
            <v>30</v>
          </cell>
          <cell r="AP375">
            <v>20</v>
          </cell>
          <cell r="AQ375">
            <v>990</v>
          </cell>
          <cell r="AR375" t="str">
            <v>しない</v>
          </cell>
          <cell r="AS375">
            <v>6</v>
          </cell>
          <cell r="AT375" t="str">
            <v/>
          </cell>
          <cell r="AU375" t="str">
            <v>神電工組　　　鶴見地区本部</v>
          </cell>
          <cell r="AV375" t="str">
            <v>16</v>
          </cell>
          <cell r="AW375" t="str">
            <v/>
          </cell>
          <cell r="AX375" t="str">
            <v/>
          </cell>
        </row>
        <row r="376">
          <cell r="A376" t="str">
            <v>7066</v>
          </cell>
          <cell r="B376" t="str">
            <v>10-7066-0</v>
          </cell>
          <cell r="D376" t="str">
            <v>10</v>
          </cell>
          <cell r="E376" t="str">
            <v>渡辺</v>
          </cell>
          <cell r="F376" t="str">
            <v>7066-0</v>
          </cell>
          <cell r="G376" t="str">
            <v>神電工組　川崎北地区本部</v>
          </cell>
          <cell r="H376">
            <v>2</v>
          </cell>
          <cell r="I376" t="str">
            <v>○</v>
          </cell>
          <cell r="J376" t="str">
            <v>○</v>
          </cell>
          <cell r="K376" t="str">
            <v>ﾌｫｰﾏｯﾄ</v>
          </cell>
          <cell r="L376" t="str">
            <v>企業名なし(990)</v>
          </cell>
          <cell r="M376" t="str">
            <v>ﾌｫｰﾏｯﾄ</v>
          </cell>
          <cell r="N376" t="str">
            <v>企業名なし(990)</v>
          </cell>
          <cell r="O376" t="str">
            <v/>
          </cell>
          <cell r="P376" t="str">
            <v/>
          </cell>
          <cell r="Q376" t="str">
            <v/>
          </cell>
          <cell r="R376" t="str">
            <v>×</v>
          </cell>
          <cell r="S376" t="str">
            <v/>
          </cell>
          <cell r="T376" t="str">
            <v/>
          </cell>
          <cell r="U376" t="str">
            <v/>
          </cell>
          <cell r="V376" t="str">
            <v/>
          </cell>
          <cell r="W376" t="str">
            <v/>
          </cell>
          <cell r="X376" t="str">
            <v>通常</v>
          </cell>
          <cell r="Y376" t="str">
            <v>お客様各位</v>
          </cell>
          <cell r="AA376" t="str">
            <v/>
          </cell>
          <cell r="AB376" t="str">
            <v>丸大食品株式会社</v>
          </cell>
          <cell r="AC376" t="str">
            <v/>
          </cell>
          <cell r="AD376" t="str">
            <v/>
          </cell>
          <cell r="AE376" t="str">
            <v/>
          </cell>
          <cell r="AF376" t="str">
            <v/>
          </cell>
          <cell r="AG376" t="str">
            <v/>
          </cell>
          <cell r="AH376" t="str">
            <v>○</v>
          </cell>
          <cell r="AI376" t="str">
            <v>○</v>
          </cell>
          <cell r="AJ376" t="str">
            <v>○</v>
          </cell>
          <cell r="AK376" t="str">
            <v/>
          </cell>
          <cell r="AL376" t="str">
            <v/>
          </cell>
          <cell r="AM376" t="str">
            <v/>
          </cell>
          <cell r="AO376">
            <v>30</v>
          </cell>
          <cell r="AP376">
            <v>20</v>
          </cell>
          <cell r="AQ376">
            <v>990</v>
          </cell>
          <cell r="AR376" t="str">
            <v>しない</v>
          </cell>
          <cell r="AS376">
            <v>6</v>
          </cell>
          <cell r="AT376" t="str">
            <v/>
          </cell>
          <cell r="AU376" t="str">
            <v>神電工組　　　川崎北地区本部</v>
          </cell>
          <cell r="AV376" t="str">
            <v>16</v>
          </cell>
          <cell r="AW376" t="str">
            <v/>
          </cell>
          <cell r="AX376" t="str">
            <v/>
          </cell>
        </row>
        <row r="377">
          <cell r="A377" t="str">
            <v>7081</v>
          </cell>
          <cell r="B377" t="str">
            <v>10-7081-0</v>
          </cell>
          <cell r="D377" t="str">
            <v>10</v>
          </cell>
          <cell r="E377" t="str">
            <v>渡辺</v>
          </cell>
          <cell r="F377" t="str">
            <v>7081-0</v>
          </cell>
          <cell r="G377" t="str">
            <v>キタムラグループユニオン</v>
          </cell>
          <cell r="H377">
            <v>3</v>
          </cell>
          <cell r="I377" t="str">
            <v>○</v>
          </cell>
          <cell r="J377" t="str">
            <v>○</v>
          </cell>
          <cell r="K377" t="str">
            <v>ﾌｫｰﾏｯﾄ</v>
          </cell>
          <cell r="L377" t="str">
            <v>通常+自家用★</v>
          </cell>
          <cell r="M377" t="str">
            <v>ﾌｫｰﾏｯﾄ</v>
          </cell>
          <cell r="N377" t="str">
            <v>通常+自家用★</v>
          </cell>
          <cell r="O377" t="str">
            <v>変更しない</v>
          </cell>
          <cell r="P377" t="str">
            <v>変更しない</v>
          </cell>
          <cell r="Q377" t="str">
            <v>変更しない</v>
          </cell>
          <cell r="R377" t="str">
            <v>◎</v>
          </cell>
          <cell r="S377" t="str">
            <v>ﾌｫｰﾏｯﾄ</v>
          </cell>
          <cell r="T377" t="str">
            <v>通常★</v>
          </cell>
          <cell r="U377" t="str">
            <v>ﾌｫｰﾏｯﾄ</v>
          </cell>
          <cell r="V377" t="str">
            <v>通常★</v>
          </cell>
          <cell r="W377" t="str">
            <v>ﾌｫｰﾏｯﾄ</v>
          </cell>
          <cell r="X377" t="str">
            <v>通常</v>
          </cell>
          <cell r="Y377" t="str">
            <v>お客様各位</v>
          </cell>
          <cell r="AA377" t="str">
            <v/>
          </cell>
          <cell r="AB377" t="str">
            <v>丸大食品株式会社</v>
          </cell>
          <cell r="AC377" t="str">
            <v>裏面</v>
          </cell>
          <cell r="AD377" t="str">
            <v>○</v>
          </cell>
          <cell r="AE377" t="str">
            <v>FAXにて</v>
          </cell>
          <cell r="AF377" t="str">
            <v>○</v>
          </cell>
          <cell r="AG377" t="str">
            <v>○</v>
          </cell>
          <cell r="AH377" t="str">
            <v>○</v>
          </cell>
          <cell r="AI377" t="str">
            <v>○</v>
          </cell>
          <cell r="AJ377" t="str">
            <v>○</v>
          </cell>
          <cell r="AK377" t="str">
            <v>○</v>
          </cell>
          <cell r="AL377" t="str">
            <v>○</v>
          </cell>
          <cell r="AM377" t="str">
            <v>○</v>
          </cell>
          <cell r="AO377">
            <v>30</v>
          </cell>
          <cell r="AP377">
            <v>20</v>
          </cell>
          <cell r="AQ377">
            <v>990</v>
          </cell>
          <cell r="AR377" t="str">
            <v>しない</v>
          </cell>
          <cell r="AS377">
            <v>6</v>
          </cell>
          <cell r="AT377">
            <v>11</v>
          </cell>
          <cell r="AU377" t="str">
            <v>キタムラグループユニオン</v>
          </cell>
          <cell r="AV377" t="str">
            <v>12</v>
          </cell>
          <cell r="AW377" t="str">
            <v/>
          </cell>
          <cell r="AX377" t="str">
            <v/>
          </cell>
        </row>
        <row r="378">
          <cell r="A378" t="str">
            <v>7092</v>
          </cell>
          <cell r="B378" t="str">
            <v>10-7092-0</v>
          </cell>
          <cell r="D378" t="str">
            <v>10</v>
          </cell>
          <cell r="E378" t="str">
            <v>渡辺</v>
          </cell>
          <cell r="F378" t="str">
            <v>7092-0</v>
          </cell>
          <cell r="G378" t="str">
            <v>神奈川土建鶴見支部</v>
          </cell>
          <cell r="H378">
            <v>3</v>
          </cell>
          <cell r="I378" t="str">
            <v>○</v>
          </cell>
          <cell r="J378" t="str">
            <v>○</v>
          </cell>
          <cell r="K378" t="str">
            <v>ﾌｫｰﾏｯﾄ</v>
          </cell>
          <cell r="L378" t="str">
            <v>通常+自家用★</v>
          </cell>
          <cell r="M378" t="str">
            <v>ﾌｫｰﾏｯﾄ</v>
          </cell>
          <cell r="N378" t="str">
            <v>通常+自家用★</v>
          </cell>
          <cell r="O378" t="str">
            <v>変更しない</v>
          </cell>
          <cell r="P378" t="str">
            <v>変更しない</v>
          </cell>
          <cell r="Q378" t="str">
            <v>変更しない</v>
          </cell>
          <cell r="R378" t="str">
            <v>◎</v>
          </cell>
          <cell r="S378" t="str">
            <v>ﾌｫｰﾏｯﾄ</v>
          </cell>
          <cell r="T378" t="str">
            <v>通常★</v>
          </cell>
          <cell r="U378" t="str">
            <v>ﾌｫｰﾏｯﾄ</v>
          </cell>
          <cell r="V378" t="str">
            <v>通常★</v>
          </cell>
          <cell r="W378" t="str">
            <v>ﾌｫｰﾏｯﾄ</v>
          </cell>
          <cell r="X378" t="str">
            <v>通常</v>
          </cell>
          <cell r="Y378" t="str">
            <v>お客様各位</v>
          </cell>
          <cell r="AA378" t="str">
            <v/>
          </cell>
          <cell r="AB378" t="str">
            <v>丸大食品株式会社</v>
          </cell>
          <cell r="AC378" t="str">
            <v>裏面</v>
          </cell>
          <cell r="AD378" t="str">
            <v>○</v>
          </cell>
          <cell r="AE378" t="str">
            <v>FAX（郵送も可）にて</v>
          </cell>
          <cell r="AF378" t="str">
            <v>○</v>
          </cell>
          <cell r="AG378" t="str">
            <v>○</v>
          </cell>
          <cell r="AH378" t="str">
            <v>○</v>
          </cell>
          <cell r="AI378" t="str">
            <v>○</v>
          </cell>
          <cell r="AJ378" t="str">
            <v>○</v>
          </cell>
          <cell r="AK378" t="str">
            <v>○</v>
          </cell>
          <cell r="AL378" t="str">
            <v>○</v>
          </cell>
          <cell r="AM378" t="str">
            <v>○</v>
          </cell>
          <cell r="AO378">
            <v>30</v>
          </cell>
          <cell r="AP378">
            <v>20</v>
          </cell>
          <cell r="AQ378">
            <v>990</v>
          </cell>
          <cell r="AR378" t="str">
            <v>しない</v>
          </cell>
          <cell r="AS378">
            <v>5</v>
          </cell>
          <cell r="AT378">
            <v>10</v>
          </cell>
          <cell r="AU378" t="str">
            <v>神奈川土建横浜鶴見支部</v>
          </cell>
          <cell r="AV378" t="str">
            <v>18</v>
          </cell>
          <cell r="AW378" t="str">
            <v/>
          </cell>
          <cell r="AX378" t="str">
            <v/>
          </cell>
        </row>
        <row r="379">
          <cell r="A379" t="str">
            <v>7099</v>
          </cell>
          <cell r="B379" t="str">
            <v>10-7099-0</v>
          </cell>
          <cell r="D379" t="str">
            <v>10</v>
          </cell>
          <cell r="E379" t="str">
            <v>渡辺</v>
          </cell>
          <cell r="F379" t="str">
            <v>7099-0</v>
          </cell>
          <cell r="G379" t="str">
            <v>神奈川土建座間海老名支部</v>
          </cell>
          <cell r="H379">
            <v>3</v>
          </cell>
          <cell r="I379" t="str">
            <v>○</v>
          </cell>
          <cell r="J379" t="str">
            <v>○</v>
          </cell>
          <cell r="K379" t="str">
            <v>ﾌｫｰﾏｯﾄ</v>
          </cell>
          <cell r="L379" t="str">
            <v>通常+自家用★</v>
          </cell>
          <cell r="M379" t="str">
            <v>ﾌｫｰﾏｯﾄ</v>
          </cell>
          <cell r="N379" t="str">
            <v>通常+自家用★</v>
          </cell>
          <cell r="O379" t="str">
            <v>変更しない</v>
          </cell>
          <cell r="P379" t="str">
            <v>変更しない</v>
          </cell>
          <cell r="Q379" t="str">
            <v>変更しない</v>
          </cell>
          <cell r="R379" t="str">
            <v>◎</v>
          </cell>
          <cell r="S379" t="str">
            <v>ﾌｫｰﾏｯﾄ</v>
          </cell>
          <cell r="T379" t="str">
            <v>通常★</v>
          </cell>
          <cell r="U379" t="str">
            <v>ﾌｫｰﾏｯﾄ</v>
          </cell>
          <cell r="V379" t="str">
            <v>通常★</v>
          </cell>
          <cell r="W379" t="str">
            <v>ﾌｫｰﾏｯﾄ</v>
          </cell>
          <cell r="X379" t="str">
            <v>通常</v>
          </cell>
          <cell r="Y379" t="str">
            <v>お客様各位</v>
          </cell>
          <cell r="AA379" t="str">
            <v/>
          </cell>
          <cell r="AB379" t="str">
            <v>丸大食品株式会社</v>
          </cell>
          <cell r="AC379" t="str">
            <v>裏面</v>
          </cell>
          <cell r="AD379" t="str">
            <v>○</v>
          </cell>
          <cell r="AE379" t="str">
            <v>FAX（郵送も可）にて</v>
          </cell>
          <cell r="AF379" t="str">
            <v>○</v>
          </cell>
          <cell r="AG379" t="str">
            <v>○</v>
          </cell>
          <cell r="AH379" t="str">
            <v>○</v>
          </cell>
          <cell r="AI379" t="str">
            <v>○</v>
          </cell>
          <cell r="AJ379" t="str">
            <v>○</v>
          </cell>
          <cell r="AK379" t="str">
            <v>○</v>
          </cell>
          <cell r="AL379" t="str">
            <v>○</v>
          </cell>
          <cell r="AM379" t="str">
            <v>○</v>
          </cell>
          <cell r="AO379">
            <v>30</v>
          </cell>
          <cell r="AP379">
            <v>20</v>
          </cell>
          <cell r="AQ379">
            <v>990</v>
          </cell>
          <cell r="AR379" t="str">
            <v>しない</v>
          </cell>
          <cell r="AS379">
            <v>5</v>
          </cell>
          <cell r="AT379">
            <v>10</v>
          </cell>
          <cell r="AU379" t="str">
            <v>神奈川土建座間海老名支部</v>
          </cell>
          <cell r="AV379" t="str">
            <v>16</v>
          </cell>
          <cell r="AW379" t="str">
            <v/>
          </cell>
          <cell r="AX379" t="str">
            <v/>
          </cell>
        </row>
        <row r="380">
          <cell r="A380" t="str">
            <v>7118</v>
          </cell>
          <cell r="B380" t="str">
            <v>10-7118-0</v>
          </cell>
          <cell r="D380" t="str">
            <v>10</v>
          </cell>
          <cell r="E380" t="str">
            <v>渡辺</v>
          </cell>
          <cell r="F380" t="str">
            <v>7118-0</v>
          </cell>
          <cell r="G380" t="str">
            <v>東京都家具商業組合</v>
          </cell>
          <cell r="H380">
            <v>2</v>
          </cell>
          <cell r="I380" t="str">
            <v>○</v>
          </cell>
          <cell r="J380" t="str">
            <v>○</v>
          </cell>
          <cell r="K380" t="str">
            <v>ﾌｫｰﾏｯﾄ</v>
          </cell>
          <cell r="L380" t="str">
            <v>企業名なし(990)</v>
          </cell>
          <cell r="M380" t="str">
            <v>ﾌｫｰﾏｯﾄ</v>
          </cell>
          <cell r="N380" t="str">
            <v>企業名なし(990)</v>
          </cell>
          <cell r="O380" t="str">
            <v>変更しない</v>
          </cell>
          <cell r="P380" t="str">
            <v>変更しない</v>
          </cell>
          <cell r="Q380" t="str">
            <v>変更しない</v>
          </cell>
          <cell r="R380" t="str">
            <v>○</v>
          </cell>
          <cell r="S380" t="str">
            <v>ﾌｫｰﾏｯﾄ</v>
          </cell>
          <cell r="T380" t="str">
            <v>通常★</v>
          </cell>
          <cell r="U380" t="str">
            <v>ﾌｫｰﾏｯﾄ</v>
          </cell>
          <cell r="V380" t="str">
            <v>通常★</v>
          </cell>
          <cell r="W380" t="str">
            <v>ﾌｫｰﾏｯﾄ</v>
          </cell>
          <cell r="X380" t="str">
            <v>通常</v>
          </cell>
          <cell r="Y380" t="str">
            <v>お客様各位</v>
          </cell>
          <cell r="AA380" t="str">
            <v/>
          </cell>
          <cell r="AB380" t="str">
            <v>丸大食品株式会社</v>
          </cell>
          <cell r="AC380" t="str">
            <v>裏面</v>
          </cell>
          <cell r="AD380" t="str">
            <v>○</v>
          </cell>
          <cell r="AE380" t="str">
            <v>FAXにて</v>
          </cell>
          <cell r="AF380" t="str">
            <v>○</v>
          </cell>
          <cell r="AG380" t="str">
            <v>○</v>
          </cell>
          <cell r="AH380" t="str">
            <v>○</v>
          </cell>
          <cell r="AI380" t="str">
            <v>○</v>
          </cell>
          <cell r="AJ380" t="str">
            <v>○</v>
          </cell>
          <cell r="AK380" t="str">
            <v>○</v>
          </cell>
          <cell r="AL380" t="str">
            <v>○</v>
          </cell>
          <cell r="AM380" t="str">
            <v>○</v>
          </cell>
          <cell r="AO380">
            <v>30</v>
          </cell>
          <cell r="AP380">
            <v>20</v>
          </cell>
          <cell r="AQ380">
            <v>990</v>
          </cell>
          <cell r="AR380" t="str">
            <v>しない</v>
          </cell>
          <cell r="AS380">
            <v>6</v>
          </cell>
          <cell r="AT380">
            <v>11</v>
          </cell>
          <cell r="AU380" t="str">
            <v>東京都家具商業組合</v>
          </cell>
          <cell r="AV380" t="str">
            <v>16</v>
          </cell>
          <cell r="AW380" t="str">
            <v/>
          </cell>
          <cell r="AX380" t="str">
            <v/>
          </cell>
        </row>
        <row r="381">
          <cell r="A381" t="str">
            <v>7120</v>
          </cell>
          <cell r="B381" t="str">
            <v>10-7120-0</v>
          </cell>
          <cell r="D381" t="str">
            <v>10</v>
          </cell>
          <cell r="E381" t="str">
            <v>渡辺</v>
          </cell>
          <cell r="F381" t="str">
            <v>7120-0</v>
          </cell>
          <cell r="G381" t="str">
            <v>東京理化学硝子機械工業協同組合</v>
          </cell>
          <cell r="H381">
            <v>0</v>
          </cell>
          <cell r="I381" t="str">
            <v>○</v>
          </cell>
          <cell r="J381" t="str">
            <v>○</v>
          </cell>
          <cell r="K381" t="str">
            <v>ﾌｫｰﾏｯﾄ</v>
          </cell>
          <cell r="L381" t="str">
            <v>企業名なし(990)</v>
          </cell>
          <cell r="M381" t="str">
            <v>ﾌｫｰﾏｯﾄ</v>
          </cell>
          <cell r="N381" t="str">
            <v>企業名なし(990)</v>
          </cell>
          <cell r="O381" t="str">
            <v/>
          </cell>
          <cell r="P381" t="str">
            <v/>
          </cell>
          <cell r="Q381" t="str">
            <v/>
          </cell>
          <cell r="R381" t="str">
            <v>×</v>
          </cell>
          <cell r="S381" t="str">
            <v/>
          </cell>
          <cell r="T381" t="str">
            <v/>
          </cell>
          <cell r="U381" t="str">
            <v/>
          </cell>
          <cell r="V381" t="str">
            <v/>
          </cell>
          <cell r="W381" t="str">
            <v/>
          </cell>
          <cell r="X381" t="str">
            <v/>
          </cell>
          <cell r="Y381" t="str">
            <v>お客様各位</v>
          </cell>
          <cell r="AA381" t="str">
            <v/>
          </cell>
          <cell r="AB381" t="str">
            <v>丸大食品株式会社</v>
          </cell>
          <cell r="AC381" t="str">
            <v/>
          </cell>
          <cell r="AD381" t="str">
            <v>○</v>
          </cell>
          <cell r="AE381" t="str">
            <v/>
          </cell>
          <cell r="AF381" t="str">
            <v/>
          </cell>
          <cell r="AG381" t="str">
            <v/>
          </cell>
          <cell r="AH381" t="str">
            <v>○</v>
          </cell>
          <cell r="AI381" t="str">
            <v>○</v>
          </cell>
          <cell r="AJ381" t="str">
            <v>○</v>
          </cell>
          <cell r="AK381" t="str">
            <v/>
          </cell>
          <cell r="AL381" t="str">
            <v>○</v>
          </cell>
          <cell r="AM381" t="str">
            <v>○</v>
          </cell>
          <cell r="AO381">
            <v>30</v>
          </cell>
          <cell r="AP381">
            <v>20</v>
          </cell>
          <cell r="AQ381">
            <v>990</v>
          </cell>
          <cell r="AR381" t="str">
            <v>しない</v>
          </cell>
          <cell r="AS381">
            <v>6</v>
          </cell>
          <cell r="AT381" t="str">
            <v/>
          </cell>
          <cell r="AU381" t="str">
            <v>東京理化学硝子機械工業協同組合</v>
          </cell>
          <cell r="AV381" t="str">
            <v/>
          </cell>
          <cell r="AW381" t="str">
            <v/>
          </cell>
          <cell r="AX381" t="str">
            <v/>
          </cell>
        </row>
        <row r="382">
          <cell r="A382" t="str">
            <v>7126-1</v>
          </cell>
          <cell r="B382" t="str">
            <v>10-7126-1</v>
          </cell>
          <cell r="D382" t="str">
            <v>10</v>
          </cell>
          <cell r="E382" t="str">
            <v>渡辺</v>
          </cell>
          <cell r="F382" t="str">
            <v>7126-1</v>
          </cell>
          <cell r="G382" t="str">
            <v>株式会社　スズマン</v>
          </cell>
          <cell r="H382">
            <v>0</v>
          </cell>
          <cell r="I382" t="str">
            <v>○</v>
          </cell>
          <cell r="J382" t="str">
            <v>○</v>
          </cell>
          <cell r="K382" t="str">
            <v>ﾌｫｰﾏｯﾄ</v>
          </cell>
          <cell r="L382" t="str">
            <v>【変動】通常+自家用</v>
          </cell>
          <cell r="M382" t="str">
            <v>ﾌｫｰﾏｯﾄ</v>
          </cell>
          <cell r="N382" t="str">
            <v>【変動】通常+自家用</v>
          </cell>
          <cell r="O382" t="str">
            <v>変更しない</v>
          </cell>
          <cell r="P382" t="str">
            <v>変更しない</v>
          </cell>
          <cell r="Q382" t="str">
            <v>変更しない</v>
          </cell>
          <cell r="R382" t="str">
            <v>×</v>
          </cell>
          <cell r="S382" t="str">
            <v>必要なし</v>
          </cell>
          <cell r="U382" t="str">
            <v>必要なし</v>
          </cell>
          <cell r="W382" t="str">
            <v>必要なし</v>
          </cell>
          <cell r="Y382" t="str">
            <v>お客様各位</v>
          </cell>
          <cell r="AB382" t="str">
            <v>丸大食品株式会社</v>
          </cell>
          <cell r="AC382" t="str">
            <v>裏面</v>
          </cell>
          <cell r="AD382" t="str">
            <v>○</v>
          </cell>
          <cell r="AE382" t="str">
            <v>FAXにて</v>
          </cell>
          <cell r="AF382" t="str">
            <v>○</v>
          </cell>
          <cell r="AG382" t="str">
            <v>○</v>
          </cell>
          <cell r="AH382" t="str">
            <v>○</v>
          </cell>
          <cell r="AI382" t="str">
            <v>○</v>
          </cell>
          <cell r="AJ382" t="str">
            <v>○</v>
          </cell>
          <cell r="AK382" t="str">
            <v>○</v>
          </cell>
          <cell r="AL382" t="str">
            <v>○</v>
          </cell>
          <cell r="AM382" t="str">
            <v>○</v>
          </cell>
          <cell r="AO382">
            <v>45</v>
          </cell>
          <cell r="AP382">
            <v>20</v>
          </cell>
          <cell r="AQ382">
            <v>990</v>
          </cell>
          <cell r="AR382" t="str">
            <v>しない</v>
          </cell>
          <cell r="AS382" t="str">
            <v/>
          </cell>
          <cell r="AT382">
            <v>11</v>
          </cell>
          <cell r="AU382" t="str">
            <v>株式会社　スズマン</v>
          </cell>
          <cell r="AV382" t="str">
            <v/>
          </cell>
          <cell r="AW382" t="str">
            <v/>
          </cell>
          <cell r="AX382" t="str">
            <v/>
          </cell>
        </row>
        <row r="383">
          <cell r="A383" t="str">
            <v>7161</v>
          </cell>
          <cell r="B383" t="str">
            <v>10-7161-0</v>
          </cell>
          <cell r="D383" t="str">
            <v>10</v>
          </cell>
          <cell r="E383" t="str">
            <v>渡辺</v>
          </cell>
          <cell r="F383" t="str">
            <v>7161-0</v>
          </cell>
          <cell r="G383" t="str">
            <v>神奈川県警親会幸区</v>
          </cell>
          <cell r="H383">
            <v>2</v>
          </cell>
          <cell r="I383" t="str">
            <v>○</v>
          </cell>
          <cell r="J383" t="str">
            <v>○</v>
          </cell>
          <cell r="K383" t="str">
            <v>ﾌｫｰﾏｯﾄ</v>
          </cell>
          <cell r="L383" t="str">
            <v>通常+自家用★</v>
          </cell>
          <cell r="M383" t="str">
            <v>ﾌｫｰﾏｯﾄ</v>
          </cell>
          <cell r="N383" t="str">
            <v>通常+自家用★</v>
          </cell>
          <cell r="O383" t="str">
            <v/>
          </cell>
          <cell r="P383" t="str">
            <v/>
          </cell>
          <cell r="Q383" t="str">
            <v/>
          </cell>
          <cell r="R383" t="str">
            <v>◎</v>
          </cell>
          <cell r="S383" t="str">
            <v>ﾌｫｰﾏｯﾄ</v>
          </cell>
          <cell r="T383" t="str">
            <v>通常★</v>
          </cell>
          <cell r="U383" t="str">
            <v>ﾌｫｰﾏｯﾄ</v>
          </cell>
          <cell r="V383" t="str">
            <v>通常★</v>
          </cell>
          <cell r="W383" t="str">
            <v>ﾌｫｰﾏｯﾄ</v>
          </cell>
          <cell r="X383" t="str">
            <v>通常</v>
          </cell>
          <cell r="Y383" t="str">
            <v>お客様各位</v>
          </cell>
          <cell r="AA383" t="str">
            <v/>
          </cell>
          <cell r="AB383" t="str">
            <v>（一社）神奈川県警親会</v>
          </cell>
          <cell r="AC383" t="str">
            <v>裏面</v>
          </cell>
          <cell r="AD383" t="str">
            <v>○</v>
          </cell>
          <cell r="AE383" t="str">
            <v>FAXで</v>
          </cell>
          <cell r="AF383" t="str">
            <v>○</v>
          </cell>
          <cell r="AG383" t="str">
            <v>○</v>
          </cell>
          <cell r="AH383" t="str">
            <v>○</v>
          </cell>
          <cell r="AI383" t="str">
            <v>○</v>
          </cell>
          <cell r="AJ383" t="str">
            <v>○</v>
          </cell>
          <cell r="AK383" t="str">
            <v>○</v>
          </cell>
          <cell r="AL383" t="str">
            <v>○</v>
          </cell>
          <cell r="AM383" t="str">
            <v>○</v>
          </cell>
          <cell r="AO383">
            <v>30</v>
          </cell>
          <cell r="AP383">
            <v>20</v>
          </cell>
          <cell r="AQ383">
            <v>990</v>
          </cell>
          <cell r="AR383" t="str">
            <v>しない</v>
          </cell>
          <cell r="AS383">
            <v>6</v>
          </cell>
          <cell r="AT383">
            <v>11</v>
          </cell>
          <cell r="AU383" t="str">
            <v>（一社）神奈川県警親会</v>
          </cell>
          <cell r="AV383" t="str">
            <v/>
          </cell>
          <cell r="AW383" t="str">
            <v/>
          </cell>
          <cell r="AX383" t="str">
            <v/>
          </cell>
        </row>
        <row r="384">
          <cell r="A384" t="str">
            <v>7162</v>
          </cell>
          <cell r="B384" t="str">
            <v>10-7162-0</v>
          </cell>
          <cell r="D384" t="str">
            <v>10</v>
          </cell>
          <cell r="E384" t="str">
            <v>渡辺</v>
          </cell>
          <cell r="F384" t="str">
            <v>7162-0</v>
          </cell>
          <cell r="G384" t="str">
            <v>神奈川県警親会高津区</v>
          </cell>
          <cell r="H384">
            <v>0</v>
          </cell>
          <cell r="I384" t="str">
            <v>○</v>
          </cell>
          <cell r="J384" t="str">
            <v>○</v>
          </cell>
          <cell r="K384" t="str">
            <v>ﾌｫｰﾏｯﾄ</v>
          </cell>
          <cell r="L384" t="str">
            <v>通常+自家用★</v>
          </cell>
          <cell r="M384" t="str">
            <v>ﾌｫｰﾏｯﾄ</v>
          </cell>
          <cell r="N384" t="str">
            <v>通常+自家用★</v>
          </cell>
          <cell r="O384" t="str">
            <v/>
          </cell>
          <cell r="P384" t="str">
            <v/>
          </cell>
          <cell r="Q384" t="str">
            <v/>
          </cell>
          <cell r="R384" t="str">
            <v>◎</v>
          </cell>
          <cell r="S384" t="str">
            <v>ﾌｫｰﾏｯﾄ</v>
          </cell>
          <cell r="T384" t="str">
            <v>通常★</v>
          </cell>
          <cell r="U384" t="str">
            <v>ﾌｫｰﾏｯﾄ</v>
          </cell>
          <cell r="V384" t="str">
            <v>通常★</v>
          </cell>
          <cell r="W384" t="str">
            <v>ﾌｫｰﾏｯﾄ</v>
          </cell>
          <cell r="X384" t="str">
            <v>通常</v>
          </cell>
          <cell r="Y384" t="str">
            <v>お客様各位</v>
          </cell>
          <cell r="AA384" t="str">
            <v/>
          </cell>
          <cell r="AB384" t="str">
            <v>（一社）神奈川県警親会</v>
          </cell>
          <cell r="AC384" t="str">
            <v>裏面</v>
          </cell>
          <cell r="AD384" t="str">
            <v>○</v>
          </cell>
          <cell r="AE384" t="str">
            <v>FAXで</v>
          </cell>
          <cell r="AF384" t="str">
            <v>○</v>
          </cell>
          <cell r="AG384" t="str">
            <v>○</v>
          </cell>
          <cell r="AH384" t="str">
            <v>○</v>
          </cell>
          <cell r="AI384" t="str">
            <v>○</v>
          </cell>
          <cell r="AJ384" t="str">
            <v>○</v>
          </cell>
          <cell r="AK384" t="str">
            <v>○</v>
          </cell>
          <cell r="AL384" t="str">
            <v>○</v>
          </cell>
          <cell r="AM384" t="str">
            <v>○</v>
          </cell>
          <cell r="AO384">
            <v>30</v>
          </cell>
          <cell r="AP384">
            <v>20</v>
          </cell>
          <cell r="AQ384">
            <v>990</v>
          </cell>
          <cell r="AR384" t="str">
            <v>しない</v>
          </cell>
          <cell r="AS384">
            <v>6</v>
          </cell>
          <cell r="AT384">
            <v>11</v>
          </cell>
          <cell r="AU384" t="str">
            <v>（一社）神奈川県警親会</v>
          </cell>
          <cell r="AV384" t="str">
            <v/>
          </cell>
          <cell r="AW384" t="str">
            <v/>
          </cell>
          <cell r="AX384" t="str">
            <v/>
          </cell>
        </row>
        <row r="385">
          <cell r="A385" t="str">
            <v>7163</v>
          </cell>
          <cell r="B385" t="str">
            <v>10-7163-0</v>
          </cell>
          <cell r="D385" t="str">
            <v>10</v>
          </cell>
          <cell r="E385" t="str">
            <v>渡辺</v>
          </cell>
          <cell r="F385" t="str">
            <v>7163-0</v>
          </cell>
          <cell r="G385" t="str">
            <v>神奈川県警親会中原区</v>
          </cell>
          <cell r="H385">
            <v>0</v>
          </cell>
          <cell r="I385" t="str">
            <v>○</v>
          </cell>
          <cell r="J385" t="str">
            <v>○</v>
          </cell>
          <cell r="K385" t="str">
            <v>ﾌｫｰﾏｯﾄ</v>
          </cell>
          <cell r="L385" t="str">
            <v>通常+自家用★</v>
          </cell>
          <cell r="M385" t="str">
            <v>ﾌｫｰﾏｯﾄ</v>
          </cell>
          <cell r="N385" t="str">
            <v>通常+自家用★</v>
          </cell>
          <cell r="O385" t="str">
            <v/>
          </cell>
          <cell r="P385" t="str">
            <v/>
          </cell>
          <cell r="Q385" t="str">
            <v/>
          </cell>
          <cell r="R385" t="str">
            <v>◎</v>
          </cell>
          <cell r="S385" t="str">
            <v>ﾌｫｰﾏｯﾄ</v>
          </cell>
          <cell r="T385" t="str">
            <v>通常★</v>
          </cell>
          <cell r="U385" t="str">
            <v>ﾌｫｰﾏｯﾄ</v>
          </cell>
          <cell r="V385" t="str">
            <v>通常★</v>
          </cell>
          <cell r="W385" t="str">
            <v>ﾌｫｰﾏｯﾄ</v>
          </cell>
          <cell r="X385" t="str">
            <v>通常</v>
          </cell>
          <cell r="Y385" t="str">
            <v>お客様各位</v>
          </cell>
          <cell r="AA385" t="str">
            <v/>
          </cell>
          <cell r="AB385" t="str">
            <v>（一社）神奈川県警親会</v>
          </cell>
          <cell r="AC385" t="str">
            <v>裏面</v>
          </cell>
          <cell r="AD385" t="str">
            <v>○</v>
          </cell>
          <cell r="AE385" t="str">
            <v>FAXで</v>
          </cell>
          <cell r="AF385" t="str">
            <v>○</v>
          </cell>
          <cell r="AG385" t="str">
            <v>○</v>
          </cell>
          <cell r="AH385" t="str">
            <v>○</v>
          </cell>
          <cell r="AI385" t="str">
            <v>○</v>
          </cell>
          <cell r="AJ385" t="str">
            <v>○</v>
          </cell>
          <cell r="AK385" t="str">
            <v>○</v>
          </cell>
          <cell r="AL385" t="str">
            <v>○</v>
          </cell>
          <cell r="AM385" t="str">
            <v>○</v>
          </cell>
          <cell r="AO385">
            <v>30</v>
          </cell>
          <cell r="AP385">
            <v>20</v>
          </cell>
          <cell r="AQ385">
            <v>990</v>
          </cell>
          <cell r="AR385" t="str">
            <v>しない</v>
          </cell>
          <cell r="AS385">
            <v>6</v>
          </cell>
          <cell r="AT385">
            <v>11</v>
          </cell>
          <cell r="AU385" t="str">
            <v>（一社）神奈川県警親会</v>
          </cell>
          <cell r="AV385" t="str">
            <v/>
          </cell>
          <cell r="AW385" t="str">
            <v/>
          </cell>
          <cell r="AX385" t="str">
            <v/>
          </cell>
        </row>
        <row r="386">
          <cell r="A386" t="str">
            <v>7164</v>
          </cell>
          <cell r="B386" t="str">
            <v>10-7164-0</v>
          </cell>
          <cell r="D386" t="str">
            <v>10</v>
          </cell>
          <cell r="E386" t="str">
            <v>渡辺</v>
          </cell>
          <cell r="F386" t="str">
            <v>7164-0</v>
          </cell>
          <cell r="G386" t="str">
            <v>神奈川県警親会宮前区</v>
          </cell>
          <cell r="H386">
            <v>0</v>
          </cell>
          <cell r="I386" t="str">
            <v>○</v>
          </cell>
          <cell r="J386" t="str">
            <v>○</v>
          </cell>
          <cell r="K386" t="str">
            <v>ﾌｫｰﾏｯﾄ</v>
          </cell>
          <cell r="L386" t="str">
            <v>通常+自家用★</v>
          </cell>
          <cell r="M386" t="str">
            <v>ﾌｫｰﾏｯﾄ</v>
          </cell>
          <cell r="N386" t="str">
            <v>通常+自家用★</v>
          </cell>
          <cell r="O386" t="str">
            <v/>
          </cell>
          <cell r="P386" t="str">
            <v/>
          </cell>
          <cell r="Q386" t="str">
            <v/>
          </cell>
          <cell r="R386" t="str">
            <v>◎</v>
          </cell>
          <cell r="S386" t="str">
            <v>ﾌｫｰﾏｯﾄ</v>
          </cell>
          <cell r="T386" t="str">
            <v>通常★</v>
          </cell>
          <cell r="U386" t="str">
            <v>ﾌｫｰﾏｯﾄ</v>
          </cell>
          <cell r="V386" t="str">
            <v>通常★</v>
          </cell>
          <cell r="W386" t="str">
            <v>ﾌｫｰﾏｯﾄ</v>
          </cell>
          <cell r="X386" t="str">
            <v>通常</v>
          </cell>
          <cell r="Y386" t="str">
            <v>お客様各位</v>
          </cell>
          <cell r="AA386" t="str">
            <v/>
          </cell>
          <cell r="AB386" t="str">
            <v>（一社）神奈川県警親会</v>
          </cell>
          <cell r="AC386" t="str">
            <v>裏面</v>
          </cell>
          <cell r="AD386" t="str">
            <v>○</v>
          </cell>
          <cell r="AE386" t="str">
            <v>FAXで</v>
          </cell>
          <cell r="AF386" t="str">
            <v>○</v>
          </cell>
          <cell r="AG386" t="str">
            <v>○</v>
          </cell>
          <cell r="AH386" t="str">
            <v>○</v>
          </cell>
          <cell r="AI386" t="str">
            <v>○</v>
          </cell>
          <cell r="AJ386" t="str">
            <v>○</v>
          </cell>
          <cell r="AK386" t="str">
            <v>○</v>
          </cell>
          <cell r="AL386" t="str">
            <v>○</v>
          </cell>
          <cell r="AM386" t="str">
            <v>○</v>
          </cell>
          <cell r="AO386">
            <v>30</v>
          </cell>
          <cell r="AP386">
            <v>20</v>
          </cell>
          <cell r="AQ386">
            <v>990</v>
          </cell>
          <cell r="AR386" t="str">
            <v>しない</v>
          </cell>
          <cell r="AS386">
            <v>6</v>
          </cell>
          <cell r="AT386">
            <v>11</v>
          </cell>
          <cell r="AU386" t="str">
            <v>（一社）神奈川県警親会</v>
          </cell>
          <cell r="AV386" t="str">
            <v/>
          </cell>
          <cell r="AW386" t="str">
            <v/>
          </cell>
          <cell r="AX386" t="str">
            <v/>
          </cell>
        </row>
        <row r="387">
          <cell r="A387" t="str">
            <v>7165</v>
          </cell>
          <cell r="B387" t="str">
            <v>10-7165-0</v>
          </cell>
          <cell r="D387" t="str">
            <v>10</v>
          </cell>
          <cell r="E387" t="str">
            <v>渡辺</v>
          </cell>
          <cell r="F387" t="str">
            <v>7165-0</v>
          </cell>
          <cell r="G387" t="str">
            <v>神奈川県警親会相模原市</v>
          </cell>
          <cell r="H387">
            <v>6</v>
          </cell>
          <cell r="I387" t="str">
            <v>○</v>
          </cell>
          <cell r="J387" t="str">
            <v>○</v>
          </cell>
          <cell r="K387" t="str">
            <v>ﾌｫｰﾏｯﾄ</v>
          </cell>
          <cell r="L387" t="str">
            <v>通常+自家用★</v>
          </cell>
          <cell r="M387" t="str">
            <v>ﾌｫｰﾏｯﾄ</v>
          </cell>
          <cell r="N387" t="str">
            <v>通常+自家用★</v>
          </cell>
          <cell r="O387" t="str">
            <v/>
          </cell>
          <cell r="P387" t="str">
            <v/>
          </cell>
          <cell r="Q387" t="str">
            <v/>
          </cell>
          <cell r="R387" t="str">
            <v>◎</v>
          </cell>
          <cell r="S387" t="str">
            <v>ﾌｫｰﾏｯﾄ</v>
          </cell>
          <cell r="T387" t="str">
            <v>通常★</v>
          </cell>
          <cell r="U387" t="str">
            <v>ﾌｫｰﾏｯﾄ</v>
          </cell>
          <cell r="V387" t="str">
            <v>通常★</v>
          </cell>
          <cell r="W387" t="str">
            <v>ﾌｫｰﾏｯﾄ</v>
          </cell>
          <cell r="X387" t="str">
            <v>通常</v>
          </cell>
          <cell r="Y387" t="str">
            <v>お客様各位</v>
          </cell>
          <cell r="AA387" t="str">
            <v/>
          </cell>
          <cell r="AB387" t="str">
            <v>（一社）神奈川県警親会</v>
          </cell>
          <cell r="AC387" t="str">
            <v>裏面</v>
          </cell>
          <cell r="AD387" t="str">
            <v>○</v>
          </cell>
          <cell r="AE387" t="str">
            <v>FAXで</v>
          </cell>
          <cell r="AF387" t="str">
            <v>○</v>
          </cell>
          <cell r="AG387" t="str">
            <v>○</v>
          </cell>
          <cell r="AH387" t="str">
            <v>○</v>
          </cell>
          <cell r="AI387" t="str">
            <v>○</v>
          </cell>
          <cell r="AJ387" t="str">
            <v>○</v>
          </cell>
          <cell r="AK387" t="str">
            <v>○</v>
          </cell>
          <cell r="AL387" t="str">
            <v>○</v>
          </cell>
          <cell r="AM387" t="str">
            <v>○</v>
          </cell>
          <cell r="AO387">
            <v>30</v>
          </cell>
          <cell r="AP387">
            <v>20</v>
          </cell>
          <cell r="AQ387">
            <v>990</v>
          </cell>
          <cell r="AR387" t="str">
            <v>しない</v>
          </cell>
          <cell r="AS387">
            <v>6</v>
          </cell>
          <cell r="AT387">
            <v>11</v>
          </cell>
          <cell r="AU387" t="str">
            <v>（一社）神奈川県警親会</v>
          </cell>
          <cell r="AV387" t="str">
            <v/>
          </cell>
          <cell r="AW387" t="str">
            <v/>
          </cell>
          <cell r="AX387" t="str">
            <v/>
          </cell>
        </row>
        <row r="388">
          <cell r="A388" t="str">
            <v>7166</v>
          </cell>
          <cell r="B388" t="str">
            <v>10-7166-0</v>
          </cell>
          <cell r="D388" t="str">
            <v>10</v>
          </cell>
          <cell r="E388" t="str">
            <v>渡辺</v>
          </cell>
          <cell r="F388" t="str">
            <v>7166-0</v>
          </cell>
          <cell r="G388" t="str">
            <v>神奈川県警親会相模原市南区</v>
          </cell>
          <cell r="H388">
            <v>0</v>
          </cell>
          <cell r="I388" t="str">
            <v>○</v>
          </cell>
          <cell r="J388" t="str">
            <v>○</v>
          </cell>
          <cell r="K388" t="str">
            <v>ﾌｫｰﾏｯﾄ</v>
          </cell>
          <cell r="L388" t="str">
            <v>通常+自家用★</v>
          </cell>
          <cell r="M388" t="str">
            <v>ﾌｫｰﾏｯﾄ</v>
          </cell>
          <cell r="N388" t="str">
            <v>通常+自家用★</v>
          </cell>
          <cell r="O388" t="str">
            <v/>
          </cell>
          <cell r="P388" t="str">
            <v/>
          </cell>
          <cell r="Q388" t="str">
            <v/>
          </cell>
          <cell r="R388" t="str">
            <v>◎</v>
          </cell>
          <cell r="S388" t="str">
            <v>ﾌｫｰﾏｯﾄ</v>
          </cell>
          <cell r="T388" t="str">
            <v>通常★</v>
          </cell>
          <cell r="U388" t="str">
            <v>ﾌｫｰﾏｯﾄ</v>
          </cell>
          <cell r="V388" t="str">
            <v>通常★</v>
          </cell>
          <cell r="W388" t="str">
            <v>ﾌｫｰﾏｯﾄ</v>
          </cell>
          <cell r="X388" t="str">
            <v>通常</v>
          </cell>
          <cell r="Y388" t="str">
            <v>お客様各位</v>
          </cell>
          <cell r="AA388" t="str">
            <v/>
          </cell>
          <cell r="AB388" t="str">
            <v>（一社）神奈川県警親会</v>
          </cell>
          <cell r="AC388" t="str">
            <v>裏面</v>
          </cell>
          <cell r="AD388" t="str">
            <v>○</v>
          </cell>
          <cell r="AE388" t="str">
            <v>FAXで</v>
          </cell>
          <cell r="AF388" t="str">
            <v>○</v>
          </cell>
          <cell r="AG388" t="str">
            <v>○</v>
          </cell>
          <cell r="AH388" t="str">
            <v>○</v>
          </cell>
          <cell r="AI388" t="str">
            <v>○</v>
          </cell>
          <cell r="AJ388" t="str">
            <v>○</v>
          </cell>
          <cell r="AK388" t="str">
            <v>○</v>
          </cell>
          <cell r="AL388" t="str">
            <v>○</v>
          </cell>
          <cell r="AM388" t="str">
            <v>○</v>
          </cell>
          <cell r="AO388">
            <v>30</v>
          </cell>
          <cell r="AP388">
            <v>20</v>
          </cell>
          <cell r="AQ388">
            <v>990</v>
          </cell>
          <cell r="AR388" t="str">
            <v>しない</v>
          </cell>
          <cell r="AS388">
            <v>6</v>
          </cell>
          <cell r="AT388">
            <v>11</v>
          </cell>
          <cell r="AU388" t="str">
            <v>（一社）神奈川県警親会</v>
          </cell>
          <cell r="AV388" t="str">
            <v/>
          </cell>
          <cell r="AW388" t="str">
            <v/>
          </cell>
          <cell r="AX388" t="str">
            <v/>
          </cell>
        </row>
        <row r="389">
          <cell r="A389" t="str">
            <v>7167</v>
          </cell>
          <cell r="B389" t="str">
            <v>10-7167-0</v>
          </cell>
          <cell r="D389" t="str">
            <v>10</v>
          </cell>
          <cell r="E389" t="str">
            <v>渡辺</v>
          </cell>
          <cell r="F389" t="str">
            <v>7167-0</v>
          </cell>
          <cell r="G389" t="str">
            <v>神奈川県警親会南足柄市</v>
          </cell>
          <cell r="H389">
            <v>0</v>
          </cell>
          <cell r="I389" t="str">
            <v>○</v>
          </cell>
          <cell r="J389" t="str">
            <v>○</v>
          </cell>
          <cell r="K389" t="str">
            <v>ﾌｫｰﾏｯﾄ</v>
          </cell>
          <cell r="L389" t="str">
            <v>通常+自家用★</v>
          </cell>
          <cell r="M389" t="str">
            <v>ﾌｫｰﾏｯﾄ</v>
          </cell>
          <cell r="N389" t="str">
            <v>通常+自家用★</v>
          </cell>
          <cell r="O389" t="str">
            <v/>
          </cell>
          <cell r="P389" t="str">
            <v/>
          </cell>
          <cell r="Q389" t="str">
            <v/>
          </cell>
          <cell r="R389" t="str">
            <v>◎</v>
          </cell>
          <cell r="S389" t="str">
            <v>ﾌｫｰﾏｯﾄ</v>
          </cell>
          <cell r="T389" t="str">
            <v>通常★</v>
          </cell>
          <cell r="U389" t="str">
            <v>ﾌｫｰﾏｯﾄ</v>
          </cell>
          <cell r="V389" t="str">
            <v>通常★</v>
          </cell>
          <cell r="W389" t="str">
            <v>ﾌｫｰﾏｯﾄ</v>
          </cell>
          <cell r="X389" t="str">
            <v>通常</v>
          </cell>
          <cell r="Y389" t="str">
            <v>お客様各位</v>
          </cell>
          <cell r="AA389" t="str">
            <v/>
          </cell>
          <cell r="AB389" t="str">
            <v>（一社）神奈川県警親会</v>
          </cell>
          <cell r="AC389" t="str">
            <v>裏面</v>
          </cell>
          <cell r="AD389" t="str">
            <v>○</v>
          </cell>
          <cell r="AE389" t="str">
            <v>FAXで</v>
          </cell>
          <cell r="AF389" t="str">
            <v>○</v>
          </cell>
          <cell r="AG389" t="str">
            <v>○</v>
          </cell>
          <cell r="AH389" t="str">
            <v>○</v>
          </cell>
          <cell r="AI389" t="str">
            <v>○</v>
          </cell>
          <cell r="AJ389" t="str">
            <v>○</v>
          </cell>
          <cell r="AK389" t="str">
            <v>○</v>
          </cell>
          <cell r="AL389" t="str">
            <v>○</v>
          </cell>
          <cell r="AM389" t="str">
            <v>○</v>
          </cell>
          <cell r="AO389">
            <v>30</v>
          </cell>
          <cell r="AP389">
            <v>20</v>
          </cell>
          <cell r="AQ389">
            <v>990</v>
          </cell>
          <cell r="AR389" t="str">
            <v>しない</v>
          </cell>
          <cell r="AS389">
            <v>6</v>
          </cell>
          <cell r="AT389">
            <v>11</v>
          </cell>
          <cell r="AU389" t="str">
            <v>（一社）神奈川県警親会</v>
          </cell>
          <cell r="AV389" t="str">
            <v/>
          </cell>
          <cell r="AW389" t="str">
            <v/>
          </cell>
          <cell r="AX389" t="str">
            <v/>
          </cell>
        </row>
        <row r="390">
          <cell r="A390" t="str">
            <v>7168</v>
          </cell>
          <cell r="B390" t="str">
            <v>10-7168-0</v>
          </cell>
          <cell r="D390" t="str">
            <v>10</v>
          </cell>
          <cell r="E390" t="str">
            <v>渡辺</v>
          </cell>
          <cell r="F390" t="str">
            <v>7168-0</v>
          </cell>
          <cell r="G390" t="str">
            <v>神奈川県警親会足柄上郡</v>
          </cell>
          <cell r="H390">
            <v>1</v>
          </cell>
          <cell r="I390" t="str">
            <v>○</v>
          </cell>
          <cell r="J390" t="str">
            <v>○</v>
          </cell>
          <cell r="K390" t="str">
            <v>ﾌｫｰﾏｯﾄ</v>
          </cell>
          <cell r="L390" t="str">
            <v>通常+自家用★</v>
          </cell>
          <cell r="M390" t="str">
            <v>ﾌｫｰﾏｯﾄ</v>
          </cell>
          <cell r="N390" t="str">
            <v>通常+自家用★</v>
          </cell>
          <cell r="O390" t="str">
            <v/>
          </cell>
          <cell r="P390" t="str">
            <v/>
          </cell>
          <cell r="Q390" t="str">
            <v/>
          </cell>
          <cell r="R390" t="str">
            <v>◎</v>
          </cell>
          <cell r="S390" t="str">
            <v>ﾌｫｰﾏｯﾄ</v>
          </cell>
          <cell r="T390" t="str">
            <v>通常★</v>
          </cell>
          <cell r="U390" t="str">
            <v>ﾌｫｰﾏｯﾄ</v>
          </cell>
          <cell r="V390" t="str">
            <v>通常★</v>
          </cell>
          <cell r="W390" t="str">
            <v>ﾌｫｰﾏｯﾄ</v>
          </cell>
          <cell r="X390" t="str">
            <v>通常</v>
          </cell>
          <cell r="Y390" t="str">
            <v>お客様各位</v>
          </cell>
          <cell r="AA390" t="str">
            <v/>
          </cell>
          <cell r="AB390" t="str">
            <v>（一社）神奈川県警親会</v>
          </cell>
          <cell r="AC390" t="str">
            <v>裏面</v>
          </cell>
          <cell r="AD390" t="str">
            <v>○</v>
          </cell>
          <cell r="AE390" t="str">
            <v>FAXで</v>
          </cell>
          <cell r="AF390" t="str">
            <v>○</v>
          </cell>
          <cell r="AG390" t="str">
            <v>○</v>
          </cell>
          <cell r="AH390" t="str">
            <v>○</v>
          </cell>
          <cell r="AI390" t="str">
            <v>○</v>
          </cell>
          <cell r="AJ390" t="str">
            <v>○</v>
          </cell>
          <cell r="AK390" t="str">
            <v>○</v>
          </cell>
          <cell r="AL390" t="str">
            <v>○</v>
          </cell>
          <cell r="AM390" t="str">
            <v>○</v>
          </cell>
          <cell r="AO390">
            <v>30</v>
          </cell>
          <cell r="AP390">
            <v>20</v>
          </cell>
          <cell r="AQ390">
            <v>990</v>
          </cell>
          <cell r="AR390" t="str">
            <v>しない</v>
          </cell>
          <cell r="AS390">
            <v>6</v>
          </cell>
          <cell r="AT390">
            <v>11</v>
          </cell>
          <cell r="AU390" t="str">
            <v>（一社）神奈川県警親会</v>
          </cell>
          <cell r="AV390" t="str">
            <v/>
          </cell>
          <cell r="AW390" t="str">
            <v/>
          </cell>
          <cell r="AX390" t="str">
            <v/>
          </cell>
        </row>
        <row r="391">
          <cell r="A391" t="str">
            <v>7169</v>
          </cell>
          <cell r="B391" t="str">
            <v>10-7169-0</v>
          </cell>
          <cell r="D391" t="str">
            <v>10</v>
          </cell>
          <cell r="E391" t="str">
            <v>渡辺</v>
          </cell>
          <cell r="F391" t="str">
            <v>7169-0</v>
          </cell>
          <cell r="G391" t="str">
            <v>神奈川県警親会足柄下郡</v>
          </cell>
          <cell r="H391">
            <v>0</v>
          </cell>
          <cell r="I391" t="str">
            <v>○</v>
          </cell>
          <cell r="J391" t="str">
            <v>○</v>
          </cell>
          <cell r="K391" t="str">
            <v>ﾌｫｰﾏｯﾄ</v>
          </cell>
          <cell r="L391" t="str">
            <v>通常+自家用★</v>
          </cell>
          <cell r="M391" t="str">
            <v>ﾌｫｰﾏｯﾄ</v>
          </cell>
          <cell r="N391" t="str">
            <v>通常+自家用★</v>
          </cell>
          <cell r="O391" t="str">
            <v/>
          </cell>
          <cell r="P391" t="str">
            <v/>
          </cell>
          <cell r="Q391" t="str">
            <v/>
          </cell>
          <cell r="R391" t="str">
            <v>◎</v>
          </cell>
          <cell r="S391" t="str">
            <v>ﾌｫｰﾏｯﾄ</v>
          </cell>
          <cell r="T391" t="str">
            <v>通常★</v>
          </cell>
          <cell r="U391" t="str">
            <v>ﾌｫｰﾏｯﾄ</v>
          </cell>
          <cell r="V391" t="str">
            <v>通常★</v>
          </cell>
          <cell r="W391" t="str">
            <v>ﾌｫｰﾏｯﾄ</v>
          </cell>
          <cell r="X391" t="str">
            <v>通常</v>
          </cell>
          <cell r="Y391" t="str">
            <v>お客様各位</v>
          </cell>
          <cell r="AA391" t="str">
            <v/>
          </cell>
          <cell r="AB391" t="str">
            <v>（一社）神奈川県警親会</v>
          </cell>
          <cell r="AC391" t="str">
            <v>裏面</v>
          </cell>
          <cell r="AD391" t="str">
            <v>○</v>
          </cell>
          <cell r="AE391" t="str">
            <v>FAXで</v>
          </cell>
          <cell r="AF391" t="str">
            <v>○</v>
          </cell>
          <cell r="AG391" t="str">
            <v>○</v>
          </cell>
          <cell r="AH391" t="str">
            <v>○</v>
          </cell>
          <cell r="AI391" t="str">
            <v>○</v>
          </cell>
          <cell r="AJ391" t="str">
            <v>○</v>
          </cell>
          <cell r="AK391" t="str">
            <v>○</v>
          </cell>
          <cell r="AL391" t="str">
            <v>○</v>
          </cell>
          <cell r="AM391" t="str">
            <v>○</v>
          </cell>
          <cell r="AO391">
            <v>30</v>
          </cell>
          <cell r="AP391">
            <v>20</v>
          </cell>
          <cell r="AQ391">
            <v>990</v>
          </cell>
          <cell r="AR391" t="str">
            <v>しない</v>
          </cell>
          <cell r="AS391">
            <v>6</v>
          </cell>
          <cell r="AT391">
            <v>11</v>
          </cell>
          <cell r="AU391" t="str">
            <v>（一社）神奈川県警親会</v>
          </cell>
          <cell r="AV391" t="str">
            <v/>
          </cell>
          <cell r="AW391" t="str">
            <v/>
          </cell>
          <cell r="AX391" t="str">
            <v/>
          </cell>
        </row>
        <row r="392">
          <cell r="A392" t="str">
            <v>7170</v>
          </cell>
          <cell r="B392" t="str">
            <v>10-7170-0</v>
          </cell>
          <cell r="D392" t="str">
            <v>10</v>
          </cell>
          <cell r="E392" t="str">
            <v>渡辺</v>
          </cell>
          <cell r="F392" t="str">
            <v>7170-0</v>
          </cell>
          <cell r="G392" t="str">
            <v>神奈川県警親会小田原市</v>
          </cell>
          <cell r="H392">
            <v>3</v>
          </cell>
          <cell r="I392" t="str">
            <v>○</v>
          </cell>
          <cell r="J392" t="str">
            <v>○</v>
          </cell>
          <cell r="K392" t="str">
            <v>ﾌｫｰﾏｯﾄ</v>
          </cell>
          <cell r="L392" t="str">
            <v>通常+自家用★</v>
          </cell>
          <cell r="M392" t="str">
            <v>ﾌｫｰﾏｯﾄ</v>
          </cell>
          <cell r="N392" t="str">
            <v>通常+自家用★</v>
          </cell>
          <cell r="O392" t="str">
            <v/>
          </cell>
          <cell r="P392" t="str">
            <v/>
          </cell>
          <cell r="Q392" t="str">
            <v/>
          </cell>
          <cell r="R392" t="str">
            <v>◎</v>
          </cell>
          <cell r="S392" t="str">
            <v>ﾌｫｰﾏｯﾄ</v>
          </cell>
          <cell r="T392" t="str">
            <v>通常★</v>
          </cell>
          <cell r="U392" t="str">
            <v>ﾌｫｰﾏｯﾄ</v>
          </cell>
          <cell r="V392" t="str">
            <v>通常★</v>
          </cell>
          <cell r="W392" t="str">
            <v>ﾌｫｰﾏｯﾄ</v>
          </cell>
          <cell r="X392" t="str">
            <v>通常</v>
          </cell>
          <cell r="Y392" t="str">
            <v>お客様各位</v>
          </cell>
          <cell r="AA392" t="str">
            <v/>
          </cell>
          <cell r="AB392" t="str">
            <v>（一社）神奈川県警親会</v>
          </cell>
          <cell r="AC392" t="str">
            <v>裏面</v>
          </cell>
          <cell r="AD392" t="str">
            <v>○</v>
          </cell>
          <cell r="AE392" t="str">
            <v>FAXで</v>
          </cell>
          <cell r="AF392" t="str">
            <v>○</v>
          </cell>
          <cell r="AG392" t="str">
            <v>○</v>
          </cell>
          <cell r="AH392" t="str">
            <v>○</v>
          </cell>
          <cell r="AI392" t="str">
            <v>○</v>
          </cell>
          <cell r="AJ392" t="str">
            <v>○</v>
          </cell>
          <cell r="AK392" t="str">
            <v>○</v>
          </cell>
          <cell r="AL392" t="str">
            <v>○</v>
          </cell>
          <cell r="AM392" t="str">
            <v>○</v>
          </cell>
          <cell r="AO392">
            <v>30</v>
          </cell>
          <cell r="AP392">
            <v>20</v>
          </cell>
          <cell r="AQ392">
            <v>990</v>
          </cell>
          <cell r="AR392" t="str">
            <v>しない</v>
          </cell>
          <cell r="AS392">
            <v>6</v>
          </cell>
          <cell r="AT392">
            <v>11</v>
          </cell>
          <cell r="AU392" t="str">
            <v>（一社）神奈川県警親会</v>
          </cell>
          <cell r="AV392" t="str">
            <v/>
          </cell>
          <cell r="AW392" t="str">
            <v/>
          </cell>
          <cell r="AX392" t="str">
            <v/>
          </cell>
        </row>
        <row r="393">
          <cell r="A393" t="str">
            <v>7171</v>
          </cell>
          <cell r="B393" t="str">
            <v>10-7171-0</v>
          </cell>
          <cell r="D393" t="str">
            <v>10</v>
          </cell>
          <cell r="E393" t="str">
            <v>渡辺</v>
          </cell>
          <cell r="F393" t="str">
            <v>7171-0</v>
          </cell>
          <cell r="G393" t="str">
            <v>神奈川県警親会藤沢北部</v>
          </cell>
          <cell r="H393">
            <v>1</v>
          </cell>
          <cell r="I393" t="str">
            <v>○</v>
          </cell>
          <cell r="J393" t="str">
            <v>○</v>
          </cell>
          <cell r="K393" t="str">
            <v>ﾌｫｰﾏｯﾄ</v>
          </cell>
          <cell r="L393" t="str">
            <v>通常+自家用★</v>
          </cell>
          <cell r="M393" t="str">
            <v>ﾌｫｰﾏｯﾄ</v>
          </cell>
          <cell r="N393" t="str">
            <v>通常+自家用★</v>
          </cell>
          <cell r="O393" t="str">
            <v/>
          </cell>
          <cell r="P393" t="str">
            <v/>
          </cell>
          <cell r="Q393" t="str">
            <v/>
          </cell>
          <cell r="R393" t="str">
            <v>◎</v>
          </cell>
          <cell r="S393" t="str">
            <v>ﾌｫｰﾏｯﾄ</v>
          </cell>
          <cell r="T393" t="str">
            <v>通常★</v>
          </cell>
          <cell r="U393" t="str">
            <v>ﾌｫｰﾏｯﾄ</v>
          </cell>
          <cell r="V393" t="str">
            <v>通常★</v>
          </cell>
          <cell r="W393" t="str">
            <v>ﾌｫｰﾏｯﾄ</v>
          </cell>
          <cell r="X393" t="str">
            <v>通常</v>
          </cell>
          <cell r="Y393" t="str">
            <v>お客様各位</v>
          </cell>
          <cell r="AA393" t="str">
            <v/>
          </cell>
          <cell r="AB393" t="str">
            <v>（一社）神奈川県警親会</v>
          </cell>
          <cell r="AC393" t="str">
            <v>裏面</v>
          </cell>
          <cell r="AD393" t="str">
            <v>○</v>
          </cell>
          <cell r="AE393" t="str">
            <v>FAXで</v>
          </cell>
          <cell r="AF393" t="str">
            <v>○</v>
          </cell>
          <cell r="AG393" t="str">
            <v>○</v>
          </cell>
          <cell r="AH393" t="str">
            <v>○</v>
          </cell>
          <cell r="AI393" t="str">
            <v>○</v>
          </cell>
          <cell r="AJ393" t="str">
            <v>○</v>
          </cell>
          <cell r="AK393" t="str">
            <v>○</v>
          </cell>
          <cell r="AL393" t="str">
            <v>○</v>
          </cell>
          <cell r="AM393" t="str">
            <v>○</v>
          </cell>
          <cell r="AO393">
            <v>30</v>
          </cell>
          <cell r="AP393">
            <v>20</v>
          </cell>
          <cell r="AQ393">
            <v>990</v>
          </cell>
          <cell r="AR393" t="str">
            <v>しない</v>
          </cell>
          <cell r="AS393">
            <v>6</v>
          </cell>
          <cell r="AT393">
            <v>11</v>
          </cell>
          <cell r="AU393" t="str">
            <v>（一社）神奈川県警親会</v>
          </cell>
          <cell r="AV393" t="str">
            <v/>
          </cell>
          <cell r="AW393" t="str">
            <v/>
          </cell>
          <cell r="AX393" t="str">
            <v/>
          </cell>
        </row>
        <row r="394">
          <cell r="A394" t="str">
            <v>7172</v>
          </cell>
          <cell r="B394" t="str">
            <v>10-7172-0</v>
          </cell>
          <cell r="D394" t="str">
            <v>10</v>
          </cell>
          <cell r="E394" t="str">
            <v>渡辺</v>
          </cell>
          <cell r="F394" t="str">
            <v>7172-0</v>
          </cell>
          <cell r="G394" t="str">
            <v>神奈川県警親会藤沢市</v>
          </cell>
          <cell r="H394">
            <v>0</v>
          </cell>
          <cell r="I394" t="str">
            <v>○</v>
          </cell>
          <cell r="J394" t="str">
            <v>○</v>
          </cell>
          <cell r="K394" t="str">
            <v>ﾌｫｰﾏｯﾄ</v>
          </cell>
          <cell r="L394" t="str">
            <v>通常+自家用★</v>
          </cell>
          <cell r="M394" t="str">
            <v>ﾌｫｰﾏｯﾄ</v>
          </cell>
          <cell r="N394" t="str">
            <v>通常+自家用★</v>
          </cell>
          <cell r="O394" t="str">
            <v/>
          </cell>
          <cell r="P394" t="str">
            <v/>
          </cell>
          <cell r="Q394" t="str">
            <v/>
          </cell>
          <cell r="R394" t="str">
            <v>◎</v>
          </cell>
          <cell r="S394" t="str">
            <v>ﾌｫｰﾏｯﾄ</v>
          </cell>
          <cell r="T394" t="str">
            <v>通常★</v>
          </cell>
          <cell r="U394" t="str">
            <v>ﾌｫｰﾏｯﾄ</v>
          </cell>
          <cell r="V394" t="str">
            <v>通常★</v>
          </cell>
          <cell r="W394" t="str">
            <v>ﾌｫｰﾏｯﾄ</v>
          </cell>
          <cell r="X394" t="str">
            <v>通常</v>
          </cell>
          <cell r="Y394" t="str">
            <v>お客様各位</v>
          </cell>
          <cell r="AA394" t="str">
            <v/>
          </cell>
          <cell r="AB394" t="str">
            <v>（一社）神奈川県警親会</v>
          </cell>
          <cell r="AC394" t="str">
            <v>裏面</v>
          </cell>
          <cell r="AD394" t="str">
            <v>○</v>
          </cell>
          <cell r="AE394" t="str">
            <v>FAXで</v>
          </cell>
          <cell r="AF394" t="str">
            <v>○</v>
          </cell>
          <cell r="AG394" t="str">
            <v>○</v>
          </cell>
          <cell r="AH394" t="str">
            <v>○</v>
          </cell>
          <cell r="AI394" t="str">
            <v>○</v>
          </cell>
          <cell r="AJ394" t="str">
            <v>○</v>
          </cell>
          <cell r="AK394" t="str">
            <v>○</v>
          </cell>
          <cell r="AL394" t="str">
            <v>○</v>
          </cell>
          <cell r="AM394" t="str">
            <v>○</v>
          </cell>
          <cell r="AO394">
            <v>30</v>
          </cell>
          <cell r="AP394">
            <v>20</v>
          </cell>
          <cell r="AQ394">
            <v>990</v>
          </cell>
          <cell r="AR394" t="str">
            <v>しない</v>
          </cell>
          <cell r="AS394">
            <v>6</v>
          </cell>
          <cell r="AT394">
            <v>11</v>
          </cell>
          <cell r="AU394" t="str">
            <v>（一社）神奈川県警親会</v>
          </cell>
          <cell r="AV394" t="str">
            <v/>
          </cell>
          <cell r="AW394" t="str">
            <v/>
          </cell>
          <cell r="AX394" t="str">
            <v/>
          </cell>
        </row>
        <row r="395">
          <cell r="A395" t="str">
            <v>7173</v>
          </cell>
          <cell r="B395" t="str">
            <v>10-7173-0</v>
          </cell>
          <cell r="D395" t="str">
            <v>10</v>
          </cell>
          <cell r="E395" t="str">
            <v>渡辺</v>
          </cell>
          <cell r="F395" t="str">
            <v>7173-0</v>
          </cell>
          <cell r="G395" t="str">
            <v>神奈川県警親会大和市</v>
          </cell>
          <cell r="H395">
            <v>1</v>
          </cell>
          <cell r="I395" t="str">
            <v>○</v>
          </cell>
          <cell r="J395" t="str">
            <v>○</v>
          </cell>
          <cell r="K395" t="str">
            <v>ﾌｫｰﾏｯﾄ</v>
          </cell>
          <cell r="L395" t="str">
            <v>通常+自家用★</v>
          </cell>
          <cell r="M395" t="str">
            <v>ﾌｫｰﾏｯﾄ</v>
          </cell>
          <cell r="N395" t="str">
            <v>通常+自家用★</v>
          </cell>
          <cell r="O395" t="str">
            <v/>
          </cell>
          <cell r="P395" t="str">
            <v/>
          </cell>
          <cell r="Q395" t="str">
            <v/>
          </cell>
          <cell r="R395" t="str">
            <v>◎</v>
          </cell>
          <cell r="S395" t="str">
            <v>ﾌｫｰﾏｯﾄ</v>
          </cell>
          <cell r="T395" t="str">
            <v>通常★</v>
          </cell>
          <cell r="U395" t="str">
            <v>ﾌｫｰﾏｯﾄ</v>
          </cell>
          <cell r="V395" t="str">
            <v>通常★</v>
          </cell>
          <cell r="W395" t="str">
            <v>ﾌｫｰﾏｯﾄ</v>
          </cell>
          <cell r="X395" t="str">
            <v>通常</v>
          </cell>
          <cell r="Y395" t="str">
            <v>お客様各位</v>
          </cell>
          <cell r="AA395" t="str">
            <v/>
          </cell>
          <cell r="AB395" t="str">
            <v>（一社）神奈川県警親会</v>
          </cell>
          <cell r="AC395" t="str">
            <v>裏面</v>
          </cell>
          <cell r="AD395" t="str">
            <v>○</v>
          </cell>
          <cell r="AE395" t="str">
            <v>FAXで</v>
          </cell>
          <cell r="AF395" t="str">
            <v>○</v>
          </cell>
          <cell r="AG395" t="str">
            <v>○</v>
          </cell>
          <cell r="AH395" t="str">
            <v>○</v>
          </cell>
          <cell r="AI395" t="str">
            <v>○</v>
          </cell>
          <cell r="AJ395" t="str">
            <v>○</v>
          </cell>
          <cell r="AK395" t="str">
            <v>○</v>
          </cell>
          <cell r="AL395" t="str">
            <v>○</v>
          </cell>
          <cell r="AM395" t="str">
            <v>○</v>
          </cell>
          <cell r="AO395">
            <v>30</v>
          </cell>
          <cell r="AP395">
            <v>20</v>
          </cell>
          <cell r="AQ395">
            <v>990</v>
          </cell>
          <cell r="AR395" t="str">
            <v>しない</v>
          </cell>
          <cell r="AS395">
            <v>6</v>
          </cell>
          <cell r="AT395">
            <v>11</v>
          </cell>
          <cell r="AU395" t="str">
            <v>（一社）神奈川県警親会</v>
          </cell>
          <cell r="AV395" t="str">
            <v/>
          </cell>
          <cell r="AW395" t="str">
            <v/>
          </cell>
          <cell r="AX395" t="str">
            <v/>
          </cell>
        </row>
        <row r="396">
          <cell r="A396" t="str">
            <v>7174</v>
          </cell>
          <cell r="B396" t="str">
            <v>10-7174-0</v>
          </cell>
          <cell r="D396" t="str">
            <v>10</v>
          </cell>
          <cell r="E396" t="str">
            <v>渡辺</v>
          </cell>
          <cell r="F396" t="str">
            <v>7174-0</v>
          </cell>
          <cell r="G396" t="str">
            <v>神奈川県警親会厚木市</v>
          </cell>
          <cell r="H396">
            <v>5</v>
          </cell>
          <cell r="I396" t="str">
            <v>○</v>
          </cell>
          <cell r="J396" t="str">
            <v>○</v>
          </cell>
          <cell r="K396" t="str">
            <v>ﾌｫｰﾏｯﾄ</v>
          </cell>
          <cell r="L396" t="str">
            <v>通常+自家用★</v>
          </cell>
          <cell r="M396" t="str">
            <v>ﾌｫｰﾏｯﾄ</v>
          </cell>
          <cell r="N396" t="str">
            <v>通常+自家用★</v>
          </cell>
          <cell r="O396" t="str">
            <v/>
          </cell>
          <cell r="P396" t="str">
            <v/>
          </cell>
          <cell r="Q396" t="str">
            <v/>
          </cell>
          <cell r="R396" t="str">
            <v>◎</v>
          </cell>
          <cell r="S396" t="str">
            <v>ﾌｫｰﾏｯﾄ</v>
          </cell>
          <cell r="T396" t="str">
            <v>通常★</v>
          </cell>
          <cell r="U396" t="str">
            <v>ﾌｫｰﾏｯﾄ</v>
          </cell>
          <cell r="V396" t="str">
            <v>通常★</v>
          </cell>
          <cell r="W396" t="str">
            <v>ﾌｫｰﾏｯﾄ</v>
          </cell>
          <cell r="X396" t="str">
            <v>通常</v>
          </cell>
          <cell r="Y396" t="str">
            <v>お客様各位</v>
          </cell>
          <cell r="AA396" t="str">
            <v/>
          </cell>
          <cell r="AB396" t="str">
            <v>（一社）神奈川県警親会</v>
          </cell>
          <cell r="AC396" t="str">
            <v>裏面</v>
          </cell>
          <cell r="AD396" t="str">
            <v>○</v>
          </cell>
          <cell r="AE396" t="str">
            <v>FAXで</v>
          </cell>
          <cell r="AF396" t="str">
            <v>○</v>
          </cell>
          <cell r="AG396" t="str">
            <v>○</v>
          </cell>
          <cell r="AH396" t="str">
            <v>○</v>
          </cell>
          <cell r="AI396" t="str">
            <v>○</v>
          </cell>
          <cell r="AJ396" t="str">
            <v>○</v>
          </cell>
          <cell r="AK396" t="str">
            <v>○</v>
          </cell>
          <cell r="AL396" t="str">
            <v>○</v>
          </cell>
          <cell r="AM396" t="str">
            <v>○</v>
          </cell>
          <cell r="AO396">
            <v>30</v>
          </cell>
          <cell r="AP396">
            <v>20</v>
          </cell>
          <cell r="AQ396">
            <v>990</v>
          </cell>
          <cell r="AR396" t="str">
            <v>しない</v>
          </cell>
          <cell r="AS396">
            <v>6</v>
          </cell>
          <cell r="AT396">
            <v>11</v>
          </cell>
          <cell r="AU396" t="str">
            <v>（一社）神奈川県警親会</v>
          </cell>
          <cell r="AV396" t="str">
            <v/>
          </cell>
          <cell r="AW396" t="str">
            <v/>
          </cell>
          <cell r="AX396" t="str">
            <v/>
          </cell>
        </row>
        <row r="397">
          <cell r="A397" t="str">
            <v>7175</v>
          </cell>
          <cell r="B397" t="str">
            <v>10-7175-0</v>
          </cell>
          <cell r="D397" t="str">
            <v>10</v>
          </cell>
          <cell r="E397" t="str">
            <v>渡辺</v>
          </cell>
          <cell r="F397" t="str">
            <v>7175-0</v>
          </cell>
          <cell r="G397" t="str">
            <v>神奈川県警親会秦野市</v>
          </cell>
          <cell r="H397">
            <v>1</v>
          </cell>
          <cell r="I397" t="str">
            <v>○</v>
          </cell>
          <cell r="J397" t="str">
            <v>○</v>
          </cell>
          <cell r="K397" t="str">
            <v>ﾌｫｰﾏｯﾄ</v>
          </cell>
          <cell r="L397" t="str">
            <v>通常+自家用★</v>
          </cell>
          <cell r="M397" t="str">
            <v>ﾌｫｰﾏｯﾄ</v>
          </cell>
          <cell r="N397" t="str">
            <v>通常+自家用★</v>
          </cell>
          <cell r="O397" t="str">
            <v/>
          </cell>
          <cell r="P397" t="str">
            <v/>
          </cell>
          <cell r="Q397" t="str">
            <v/>
          </cell>
          <cell r="R397" t="str">
            <v>◎</v>
          </cell>
          <cell r="S397" t="str">
            <v>ﾌｫｰﾏｯﾄ</v>
          </cell>
          <cell r="T397" t="str">
            <v>通常★</v>
          </cell>
          <cell r="U397" t="str">
            <v>ﾌｫｰﾏｯﾄ</v>
          </cell>
          <cell r="V397" t="str">
            <v>通常★</v>
          </cell>
          <cell r="W397" t="str">
            <v>ﾌｫｰﾏｯﾄ</v>
          </cell>
          <cell r="X397" t="str">
            <v>通常</v>
          </cell>
          <cell r="Y397" t="str">
            <v>お客様各位</v>
          </cell>
          <cell r="AA397" t="str">
            <v/>
          </cell>
          <cell r="AB397" t="str">
            <v>（一社）神奈川県警親会</v>
          </cell>
          <cell r="AC397" t="str">
            <v>裏面</v>
          </cell>
          <cell r="AD397" t="str">
            <v>○</v>
          </cell>
          <cell r="AE397" t="str">
            <v>FAXで</v>
          </cell>
          <cell r="AF397" t="str">
            <v>○</v>
          </cell>
          <cell r="AG397" t="str">
            <v>○</v>
          </cell>
          <cell r="AH397" t="str">
            <v>○</v>
          </cell>
          <cell r="AI397" t="str">
            <v>○</v>
          </cell>
          <cell r="AJ397" t="str">
            <v>○</v>
          </cell>
          <cell r="AK397" t="str">
            <v>○</v>
          </cell>
          <cell r="AL397" t="str">
            <v>○</v>
          </cell>
          <cell r="AM397" t="str">
            <v>○</v>
          </cell>
          <cell r="AO397">
            <v>30</v>
          </cell>
          <cell r="AP397">
            <v>20</v>
          </cell>
          <cell r="AQ397">
            <v>990</v>
          </cell>
          <cell r="AR397" t="str">
            <v>しない</v>
          </cell>
          <cell r="AS397">
            <v>6</v>
          </cell>
          <cell r="AT397">
            <v>11</v>
          </cell>
          <cell r="AU397" t="str">
            <v>（一社）神奈川県警親会</v>
          </cell>
          <cell r="AV397" t="str">
            <v/>
          </cell>
          <cell r="AW397" t="str">
            <v/>
          </cell>
          <cell r="AX397" t="str">
            <v/>
          </cell>
        </row>
        <row r="398">
          <cell r="A398" t="str">
            <v>7176</v>
          </cell>
          <cell r="B398" t="str">
            <v>10-7176-0</v>
          </cell>
          <cell r="D398" t="str">
            <v>10</v>
          </cell>
          <cell r="E398" t="str">
            <v>渡辺</v>
          </cell>
          <cell r="F398" t="str">
            <v>7176-0</v>
          </cell>
          <cell r="G398" t="str">
            <v>神奈川県警親会伊勢原市</v>
          </cell>
          <cell r="H398">
            <v>2</v>
          </cell>
          <cell r="I398" t="str">
            <v>○</v>
          </cell>
          <cell r="J398" t="str">
            <v>○</v>
          </cell>
          <cell r="K398" t="str">
            <v>ﾌｫｰﾏｯﾄ</v>
          </cell>
          <cell r="L398" t="str">
            <v>通常+自家用★</v>
          </cell>
          <cell r="M398" t="str">
            <v>ﾌｫｰﾏｯﾄ</v>
          </cell>
          <cell r="N398" t="str">
            <v>通常+自家用★</v>
          </cell>
          <cell r="O398" t="str">
            <v/>
          </cell>
          <cell r="P398" t="str">
            <v/>
          </cell>
          <cell r="Q398" t="str">
            <v/>
          </cell>
          <cell r="R398" t="str">
            <v>◎</v>
          </cell>
          <cell r="S398" t="str">
            <v>ﾌｫｰﾏｯﾄ</v>
          </cell>
          <cell r="T398" t="str">
            <v>通常★</v>
          </cell>
          <cell r="U398" t="str">
            <v>ﾌｫｰﾏｯﾄ</v>
          </cell>
          <cell r="V398" t="str">
            <v>通常★</v>
          </cell>
          <cell r="W398" t="str">
            <v>ﾌｫｰﾏｯﾄ</v>
          </cell>
          <cell r="X398" t="str">
            <v>通常</v>
          </cell>
          <cell r="Y398" t="str">
            <v>お客様各位</v>
          </cell>
          <cell r="AA398" t="str">
            <v/>
          </cell>
          <cell r="AB398" t="str">
            <v>（一社）神奈川県警親会</v>
          </cell>
          <cell r="AC398" t="str">
            <v>裏面</v>
          </cell>
          <cell r="AD398" t="str">
            <v>○</v>
          </cell>
          <cell r="AE398" t="str">
            <v>FAXで</v>
          </cell>
          <cell r="AF398" t="str">
            <v>○</v>
          </cell>
          <cell r="AG398" t="str">
            <v>○</v>
          </cell>
          <cell r="AH398" t="str">
            <v>○</v>
          </cell>
          <cell r="AI398" t="str">
            <v>○</v>
          </cell>
          <cell r="AJ398" t="str">
            <v>○</v>
          </cell>
          <cell r="AK398" t="str">
            <v>○</v>
          </cell>
          <cell r="AL398" t="str">
            <v>○</v>
          </cell>
          <cell r="AM398" t="str">
            <v>○</v>
          </cell>
          <cell r="AO398">
            <v>30</v>
          </cell>
          <cell r="AP398">
            <v>20</v>
          </cell>
          <cell r="AQ398">
            <v>990</v>
          </cell>
          <cell r="AR398" t="str">
            <v>しない</v>
          </cell>
          <cell r="AS398">
            <v>6</v>
          </cell>
          <cell r="AT398">
            <v>11</v>
          </cell>
          <cell r="AU398" t="str">
            <v>（一社）神奈川県警親会</v>
          </cell>
          <cell r="AV398" t="str">
            <v/>
          </cell>
          <cell r="AW398" t="str">
            <v/>
          </cell>
          <cell r="AX398" t="str">
            <v/>
          </cell>
        </row>
        <row r="399">
          <cell r="A399" t="str">
            <v>7177</v>
          </cell>
          <cell r="B399" t="str">
            <v>10-7177-0</v>
          </cell>
          <cell r="D399" t="str">
            <v>10</v>
          </cell>
          <cell r="E399" t="str">
            <v>渡辺</v>
          </cell>
          <cell r="F399" t="str">
            <v>7177-0</v>
          </cell>
          <cell r="G399" t="str">
            <v>神奈川県警親会鎌倉市</v>
          </cell>
          <cell r="H399">
            <v>0</v>
          </cell>
          <cell r="I399" t="str">
            <v>○</v>
          </cell>
          <cell r="J399" t="str">
            <v>○</v>
          </cell>
          <cell r="K399" t="str">
            <v>ﾌｫｰﾏｯﾄ</v>
          </cell>
          <cell r="L399" t="str">
            <v>通常+自家用★</v>
          </cell>
          <cell r="M399" t="str">
            <v>ﾌｫｰﾏｯﾄ</v>
          </cell>
          <cell r="N399" t="str">
            <v>通常+自家用★</v>
          </cell>
          <cell r="O399" t="str">
            <v/>
          </cell>
          <cell r="P399" t="str">
            <v/>
          </cell>
          <cell r="Q399" t="str">
            <v/>
          </cell>
          <cell r="R399" t="str">
            <v>◎</v>
          </cell>
          <cell r="S399" t="str">
            <v>ﾌｫｰﾏｯﾄ</v>
          </cell>
          <cell r="T399" t="str">
            <v>通常★</v>
          </cell>
          <cell r="U399" t="str">
            <v>ﾌｫｰﾏｯﾄ</v>
          </cell>
          <cell r="V399" t="str">
            <v>通常★</v>
          </cell>
          <cell r="W399" t="str">
            <v>ﾌｫｰﾏｯﾄ</v>
          </cell>
          <cell r="X399" t="str">
            <v>通常</v>
          </cell>
          <cell r="Y399" t="str">
            <v>お客様各位</v>
          </cell>
          <cell r="AA399" t="str">
            <v/>
          </cell>
          <cell r="AB399" t="str">
            <v>（一社）神奈川県警親会</v>
          </cell>
          <cell r="AC399" t="str">
            <v>裏面</v>
          </cell>
          <cell r="AD399" t="str">
            <v>○</v>
          </cell>
          <cell r="AE399" t="str">
            <v>FAXで</v>
          </cell>
          <cell r="AF399" t="str">
            <v>○</v>
          </cell>
          <cell r="AG399" t="str">
            <v>○</v>
          </cell>
          <cell r="AH399" t="str">
            <v>○</v>
          </cell>
          <cell r="AI399" t="str">
            <v>○</v>
          </cell>
          <cell r="AJ399" t="str">
            <v>○</v>
          </cell>
          <cell r="AK399" t="str">
            <v>○</v>
          </cell>
          <cell r="AL399" t="str">
            <v>○</v>
          </cell>
          <cell r="AM399" t="str">
            <v>○</v>
          </cell>
          <cell r="AO399">
            <v>30</v>
          </cell>
          <cell r="AP399">
            <v>20</v>
          </cell>
          <cell r="AQ399">
            <v>990</v>
          </cell>
          <cell r="AR399" t="str">
            <v>しない</v>
          </cell>
          <cell r="AS399">
            <v>6</v>
          </cell>
          <cell r="AT399">
            <v>11</v>
          </cell>
          <cell r="AU399" t="str">
            <v>（一社）神奈川県警親会</v>
          </cell>
          <cell r="AV399" t="str">
            <v/>
          </cell>
          <cell r="AW399" t="str">
            <v/>
          </cell>
          <cell r="AX399" t="str">
            <v/>
          </cell>
        </row>
        <row r="400">
          <cell r="A400" t="str">
            <v>7178</v>
          </cell>
          <cell r="B400" t="str">
            <v>10-7178-0</v>
          </cell>
          <cell r="D400" t="str">
            <v>10</v>
          </cell>
          <cell r="E400" t="str">
            <v>渡辺</v>
          </cell>
          <cell r="F400" t="str">
            <v>7178-0</v>
          </cell>
          <cell r="G400" t="str">
            <v>神奈川県警親会海老名市</v>
          </cell>
          <cell r="H400">
            <v>0</v>
          </cell>
          <cell r="I400" t="str">
            <v>○</v>
          </cell>
          <cell r="J400" t="str">
            <v>○</v>
          </cell>
          <cell r="K400" t="str">
            <v>ﾌｫｰﾏｯﾄ</v>
          </cell>
          <cell r="L400" t="str">
            <v>通常+自家用★</v>
          </cell>
          <cell r="M400" t="str">
            <v>ﾌｫｰﾏｯﾄ</v>
          </cell>
          <cell r="N400" t="str">
            <v>通常+自家用★</v>
          </cell>
          <cell r="O400" t="str">
            <v/>
          </cell>
          <cell r="P400" t="str">
            <v/>
          </cell>
          <cell r="Q400" t="str">
            <v/>
          </cell>
          <cell r="R400" t="str">
            <v>◎</v>
          </cell>
          <cell r="S400" t="str">
            <v>ﾌｫｰﾏｯﾄ</v>
          </cell>
          <cell r="T400" t="str">
            <v>通常★</v>
          </cell>
          <cell r="U400" t="str">
            <v>ﾌｫｰﾏｯﾄ</v>
          </cell>
          <cell r="V400" t="str">
            <v>通常★</v>
          </cell>
          <cell r="W400" t="str">
            <v>ﾌｫｰﾏｯﾄ</v>
          </cell>
          <cell r="X400" t="str">
            <v>通常</v>
          </cell>
          <cell r="Y400" t="str">
            <v>お客様各位</v>
          </cell>
          <cell r="AA400" t="str">
            <v/>
          </cell>
          <cell r="AB400" t="str">
            <v>（一社）神奈川県警親会</v>
          </cell>
          <cell r="AC400" t="str">
            <v>裏面</v>
          </cell>
          <cell r="AD400" t="str">
            <v>○</v>
          </cell>
          <cell r="AE400" t="str">
            <v>FAXで</v>
          </cell>
          <cell r="AF400" t="str">
            <v>○</v>
          </cell>
          <cell r="AG400" t="str">
            <v>○</v>
          </cell>
          <cell r="AH400" t="str">
            <v>○</v>
          </cell>
          <cell r="AI400" t="str">
            <v>○</v>
          </cell>
          <cell r="AJ400" t="str">
            <v>○</v>
          </cell>
          <cell r="AK400" t="str">
            <v>○</v>
          </cell>
          <cell r="AL400" t="str">
            <v>○</v>
          </cell>
          <cell r="AM400" t="str">
            <v>○</v>
          </cell>
          <cell r="AO400">
            <v>30</v>
          </cell>
          <cell r="AP400">
            <v>20</v>
          </cell>
          <cell r="AQ400">
            <v>990</v>
          </cell>
          <cell r="AR400" t="str">
            <v>しない</v>
          </cell>
          <cell r="AS400">
            <v>6</v>
          </cell>
          <cell r="AT400">
            <v>11</v>
          </cell>
          <cell r="AU400" t="str">
            <v>（一社）神奈川県警親会</v>
          </cell>
          <cell r="AV400" t="str">
            <v/>
          </cell>
          <cell r="AW400" t="str">
            <v/>
          </cell>
          <cell r="AX400" t="str">
            <v/>
          </cell>
        </row>
        <row r="401">
          <cell r="A401" t="str">
            <v>7179</v>
          </cell>
          <cell r="B401" t="str">
            <v>10-7179-0</v>
          </cell>
          <cell r="D401" t="str">
            <v>10</v>
          </cell>
          <cell r="E401" t="str">
            <v>渡辺</v>
          </cell>
          <cell r="F401" t="str">
            <v>7179-0</v>
          </cell>
          <cell r="G401" t="str">
            <v>神奈川県警親会中部大磯</v>
          </cell>
          <cell r="H401">
            <v>3</v>
          </cell>
          <cell r="I401" t="str">
            <v>○</v>
          </cell>
          <cell r="J401" t="str">
            <v>○</v>
          </cell>
          <cell r="K401" t="str">
            <v>ﾌｫｰﾏｯﾄ</v>
          </cell>
          <cell r="L401" t="str">
            <v>通常+自家用★</v>
          </cell>
          <cell r="M401" t="str">
            <v>ﾌｫｰﾏｯﾄ</v>
          </cell>
          <cell r="N401" t="str">
            <v>通常+自家用★</v>
          </cell>
          <cell r="O401" t="str">
            <v/>
          </cell>
          <cell r="P401" t="str">
            <v/>
          </cell>
          <cell r="Q401" t="str">
            <v/>
          </cell>
          <cell r="R401" t="str">
            <v>◎</v>
          </cell>
          <cell r="S401" t="str">
            <v>ﾌｫｰﾏｯﾄ</v>
          </cell>
          <cell r="T401" t="str">
            <v>通常★</v>
          </cell>
          <cell r="U401" t="str">
            <v>ﾌｫｰﾏｯﾄ</v>
          </cell>
          <cell r="V401" t="str">
            <v>通常★</v>
          </cell>
          <cell r="W401" t="str">
            <v>ﾌｫｰﾏｯﾄ</v>
          </cell>
          <cell r="X401" t="str">
            <v>通常</v>
          </cell>
          <cell r="Y401" t="str">
            <v>お客様各位</v>
          </cell>
          <cell r="AA401" t="str">
            <v/>
          </cell>
          <cell r="AB401" t="str">
            <v>（一社）神奈川県警親会</v>
          </cell>
          <cell r="AC401" t="str">
            <v>裏面</v>
          </cell>
          <cell r="AD401" t="str">
            <v>○</v>
          </cell>
          <cell r="AE401" t="str">
            <v>FAXで</v>
          </cell>
          <cell r="AF401" t="str">
            <v>○</v>
          </cell>
          <cell r="AG401" t="str">
            <v>○</v>
          </cell>
          <cell r="AH401" t="str">
            <v>○</v>
          </cell>
          <cell r="AI401" t="str">
            <v>○</v>
          </cell>
          <cell r="AJ401" t="str">
            <v>○</v>
          </cell>
          <cell r="AK401" t="str">
            <v>○</v>
          </cell>
          <cell r="AL401" t="str">
            <v>○</v>
          </cell>
          <cell r="AM401" t="str">
            <v>○</v>
          </cell>
          <cell r="AO401">
            <v>30</v>
          </cell>
          <cell r="AP401">
            <v>20</v>
          </cell>
          <cell r="AQ401">
            <v>990</v>
          </cell>
          <cell r="AR401" t="str">
            <v>しない</v>
          </cell>
          <cell r="AS401">
            <v>6</v>
          </cell>
          <cell r="AT401">
            <v>11</v>
          </cell>
          <cell r="AU401" t="str">
            <v>（一社）神奈川県警親会</v>
          </cell>
          <cell r="AV401" t="str">
            <v/>
          </cell>
          <cell r="AW401" t="str">
            <v/>
          </cell>
          <cell r="AX401" t="str">
            <v/>
          </cell>
        </row>
        <row r="402">
          <cell r="A402" t="str">
            <v>7180</v>
          </cell>
          <cell r="B402" t="str">
            <v>10-7180-0</v>
          </cell>
          <cell r="D402" t="str">
            <v>10</v>
          </cell>
          <cell r="E402" t="str">
            <v>渡辺</v>
          </cell>
          <cell r="F402" t="str">
            <v>7180-0</v>
          </cell>
          <cell r="G402" t="str">
            <v>神奈川県警親会綾瀬市</v>
          </cell>
          <cell r="H402">
            <v>0</v>
          </cell>
          <cell r="I402" t="str">
            <v>○</v>
          </cell>
          <cell r="J402" t="str">
            <v>○</v>
          </cell>
          <cell r="K402" t="str">
            <v>ﾌｫｰﾏｯﾄ</v>
          </cell>
          <cell r="L402" t="str">
            <v>通常+自家用★</v>
          </cell>
          <cell r="M402" t="str">
            <v>ﾌｫｰﾏｯﾄ</v>
          </cell>
          <cell r="N402" t="str">
            <v>通常+自家用★</v>
          </cell>
          <cell r="O402" t="str">
            <v/>
          </cell>
          <cell r="P402" t="str">
            <v/>
          </cell>
          <cell r="Q402" t="str">
            <v/>
          </cell>
          <cell r="R402" t="str">
            <v>◎</v>
          </cell>
          <cell r="S402" t="str">
            <v>ﾌｫｰﾏｯﾄ</v>
          </cell>
          <cell r="T402" t="str">
            <v>通常★</v>
          </cell>
          <cell r="U402" t="str">
            <v>ﾌｫｰﾏｯﾄ</v>
          </cell>
          <cell r="V402" t="str">
            <v>通常★</v>
          </cell>
          <cell r="W402" t="str">
            <v>ﾌｫｰﾏｯﾄ</v>
          </cell>
          <cell r="X402" t="str">
            <v>通常</v>
          </cell>
          <cell r="Y402" t="str">
            <v>お客様各位</v>
          </cell>
          <cell r="AA402" t="str">
            <v/>
          </cell>
          <cell r="AB402" t="str">
            <v>（一社）神奈川県警親会</v>
          </cell>
          <cell r="AC402" t="str">
            <v>裏面</v>
          </cell>
          <cell r="AD402" t="str">
            <v>○</v>
          </cell>
          <cell r="AE402" t="str">
            <v>FAXで</v>
          </cell>
          <cell r="AF402" t="str">
            <v>○</v>
          </cell>
          <cell r="AG402" t="str">
            <v>○</v>
          </cell>
          <cell r="AH402" t="str">
            <v>○</v>
          </cell>
          <cell r="AI402" t="str">
            <v>○</v>
          </cell>
          <cell r="AJ402" t="str">
            <v>○</v>
          </cell>
          <cell r="AK402" t="str">
            <v>○</v>
          </cell>
          <cell r="AL402" t="str">
            <v>○</v>
          </cell>
          <cell r="AM402" t="str">
            <v>○</v>
          </cell>
          <cell r="AO402">
            <v>30</v>
          </cell>
          <cell r="AP402">
            <v>20</v>
          </cell>
          <cell r="AQ402">
            <v>990</v>
          </cell>
          <cell r="AR402" t="str">
            <v>しない</v>
          </cell>
          <cell r="AS402">
            <v>6</v>
          </cell>
          <cell r="AT402">
            <v>11</v>
          </cell>
          <cell r="AU402" t="str">
            <v>（一社）神奈川県警親会</v>
          </cell>
          <cell r="AV402" t="str">
            <v/>
          </cell>
          <cell r="AW402" t="str">
            <v/>
          </cell>
          <cell r="AX402" t="str">
            <v/>
          </cell>
        </row>
        <row r="403">
          <cell r="A403" t="str">
            <v>7181</v>
          </cell>
          <cell r="B403" t="str">
            <v>10-7181-0</v>
          </cell>
          <cell r="D403" t="str">
            <v>10</v>
          </cell>
          <cell r="E403" t="str">
            <v>渡辺</v>
          </cell>
          <cell r="F403" t="str">
            <v>7181-0</v>
          </cell>
          <cell r="G403" t="str">
            <v>神奈川県警親会茅ヶ崎市</v>
          </cell>
          <cell r="H403">
            <v>2</v>
          </cell>
          <cell r="I403" t="str">
            <v>○</v>
          </cell>
          <cell r="J403" t="str">
            <v>○</v>
          </cell>
          <cell r="K403" t="str">
            <v>ﾌｫｰﾏｯﾄ</v>
          </cell>
          <cell r="L403" t="str">
            <v>通常+自家用★</v>
          </cell>
          <cell r="M403" t="str">
            <v>ﾌｫｰﾏｯﾄ</v>
          </cell>
          <cell r="N403" t="str">
            <v>通常+自家用★</v>
          </cell>
          <cell r="O403" t="str">
            <v/>
          </cell>
          <cell r="P403" t="str">
            <v/>
          </cell>
          <cell r="Q403" t="str">
            <v/>
          </cell>
          <cell r="R403" t="str">
            <v>◎</v>
          </cell>
          <cell r="S403" t="str">
            <v>ﾌｫｰﾏｯﾄ</v>
          </cell>
          <cell r="T403" t="str">
            <v>通常★</v>
          </cell>
          <cell r="U403" t="str">
            <v>ﾌｫｰﾏｯﾄ</v>
          </cell>
          <cell r="V403" t="str">
            <v>通常★</v>
          </cell>
          <cell r="W403" t="str">
            <v>ﾌｫｰﾏｯﾄ</v>
          </cell>
          <cell r="X403" t="str">
            <v>通常</v>
          </cell>
          <cell r="Y403" t="str">
            <v>お客様各位</v>
          </cell>
          <cell r="AA403" t="str">
            <v/>
          </cell>
          <cell r="AB403" t="str">
            <v>（一社）神奈川県警親会</v>
          </cell>
          <cell r="AC403" t="str">
            <v>裏面</v>
          </cell>
          <cell r="AD403" t="str">
            <v>○</v>
          </cell>
          <cell r="AE403" t="str">
            <v>FAXで</v>
          </cell>
          <cell r="AF403" t="str">
            <v>○</v>
          </cell>
          <cell r="AG403" t="str">
            <v>○</v>
          </cell>
          <cell r="AH403" t="str">
            <v>○</v>
          </cell>
          <cell r="AI403" t="str">
            <v>○</v>
          </cell>
          <cell r="AJ403" t="str">
            <v>○</v>
          </cell>
          <cell r="AK403" t="str">
            <v>○</v>
          </cell>
          <cell r="AL403" t="str">
            <v>○</v>
          </cell>
          <cell r="AM403" t="str">
            <v>○</v>
          </cell>
          <cell r="AO403">
            <v>30</v>
          </cell>
          <cell r="AP403">
            <v>20</v>
          </cell>
          <cell r="AQ403">
            <v>990</v>
          </cell>
          <cell r="AR403" t="str">
            <v>しない</v>
          </cell>
          <cell r="AS403">
            <v>6</v>
          </cell>
          <cell r="AT403">
            <v>11</v>
          </cell>
          <cell r="AU403" t="str">
            <v>（一社）神奈川県警親会</v>
          </cell>
          <cell r="AV403" t="str">
            <v/>
          </cell>
          <cell r="AW403" t="str">
            <v/>
          </cell>
          <cell r="AX403" t="str">
            <v/>
          </cell>
        </row>
        <row r="404">
          <cell r="A404" t="str">
            <v>7182</v>
          </cell>
          <cell r="B404" t="str">
            <v>10-7182-0</v>
          </cell>
          <cell r="D404" t="str">
            <v>10</v>
          </cell>
          <cell r="E404" t="str">
            <v>渡辺</v>
          </cell>
          <cell r="F404" t="str">
            <v>7182-0</v>
          </cell>
          <cell r="G404" t="str">
            <v>神奈川県警親会座間市</v>
          </cell>
          <cell r="H404">
            <v>1</v>
          </cell>
          <cell r="I404" t="str">
            <v>○</v>
          </cell>
          <cell r="J404" t="str">
            <v>○</v>
          </cell>
          <cell r="K404" t="str">
            <v>ﾌｫｰﾏｯﾄ</v>
          </cell>
          <cell r="L404" t="str">
            <v>通常+自家用★</v>
          </cell>
          <cell r="M404" t="str">
            <v>ﾌｫｰﾏｯﾄ</v>
          </cell>
          <cell r="N404" t="str">
            <v>通常+自家用★</v>
          </cell>
          <cell r="O404" t="str">
            <v/>
          </cell>
          <cell r="P404" t="str">
            <v/>
          </cell>
          <cell r="Q404" t="str">
            <v/>
          </cell>
          <cell r="R404" t="str">
            <v>◎</v>
          </cell>
          <cell r="S404" t="str">
            <v>ﾌｫｰﾏｯﾄ</v>
          </cell>
          <cell r="T404" t="str">
            <v>通常★</v>
          </cell>
          <cell r="U404" t="str">
            <v>ﾌｫｰﾏｯﾄ</v>
          </cell>
          <cell r="V404" t="str">
            <v>通常★</v>
          </cell>
          <cell r="W404" t="str">
            <v>ﾌｫｰﾏｯﾄ</v>
          </cell>
          <cell r="X404" t="str">
            <v>通常</v>
          </cell>
          <cell r="Y404" t="str">
            <v>お客様各位</v>
          </cell>
          <cell r="AA404" t="str">
            <v/>
          </cell>
          <cell r="AB404" t="str">
            <v>（一社）神奈川県警親会</v>
          </cell>
          <cell r="AC404" t="str">
            <v>裏面</v>
          </cell>
          <cell r="AD404" t="str">
            <v>○</v>
          </cell>
          <cell r="AE404" t="str">
            <v>FAXで</v>
          </cell>
          <cell r="AF404" t="str">
            <v>○</v>
          </cell>
          <cell r="AG404" t="str">
            <v>○</v>
          </cell>
          <cell r="AH404" t="str">
            <v>○</v>
          </cell>
          <cell r="AI404" t="str">
            <v>○</v>
          </cell>
          <cell r="AJ404" t="str">
            <v>○</v>
          </cell>
          <cell r="AK404" t="str">
            <v>○</v>
          </cell>
          <cell r="AL404" t="str">
            <v>○</v>
          </cell>
          <cell r="AM404" t="str">
            <v>○</v>
          </cell>
          <cell r="AO404">
            <v>30</v>
          </cell>
          <cell r="AP404">
            <v>20</v>
          </cell>
          <cell r="AQ404">
            <v>990</v>
          </cell>
          <cell r="AR404" t="str">
            <v>しない</v>
          </cell>
          <cell r="AS404">
            <v>6</v>
          </cell>
          <cell r="AT404">
            <v>11</v>
          </cell>
          <cell r="AU404" t="str">
            <v>（一社）神奈川県警親会</v>
          </cell>
          <cell r="AV404" t="str">
            <v/>
          </cell>
          <cell r="AW404" t="str">
            <v/>
          </cell>
          <cell r="AX404" t="str">
            <v/>
          </cell>
        </row>
        <row r="405">
          <cell r="A405" t="str">
            <v>7185</v>
          </cell>
          <cell r="B405" t="str">
            <v>10-7185-0</v>
          </cell>
          <cell r="D405" t="str">
            <v>10</v>
          </cell>
          <cell r="E405" t="str">
            <v>渡辺</v>
          </cell>
          <cell r="F405" t="str">
            <v>7185-0</v>
          </cell>
          <cell r="G405" t="str">
            <v>神奈川県警親会三浦郡</v>
          </cell>
          <cell r="H405">
            <v>3</v>
          </cell>
          <cell r="I405" t="str">
            <v>○</v>
          </cell>
          <cell r="J405" t="str">
            <v>○</v>
          </cell>
          <cell r="K405" t="str">
            <v>ﾌｫｰﾏｯﾄ</v>
          </cell>
          <cell r="L405" t="str">
            <v>通常+自家用★</v>
          </cell>
          <cell r="M405" t="str">
            <v>ﾌｫｰﾏｯﾄ</v>
          </cell>
          <cell r="N405" t="str">
            <v>通常+自家用★</v>
          </cell>
          <cell r="O405" t="str">
            <v/>
          </cell>
          <cell r="P405" t="str">
            <v/>
          </cell>
          <cell r="Q405" t="str">
            <v/>
          </cell>
          <cell r="R405" t="str">
            <v>◎</v>
          </cell>
          <cell r="S405" t="str">
            <v>ﾌｫｰﾏｯﾄ</v>
          </cell>
          <cell r="T405" t="str">
            <v>通常★</v>
          </cell>
          <cell r="U405" t="str">
            <v>ﾌｫｰﾏｯﾄ</v>
          </cell>
          <cell r="V405" t="str">
            <v>通常★</v>
          </cell>
          <cell r="W405" t="str">
            <v>ﾌｫｰﾏｯﾄ</v>
          </cell>
          <cell r="X405" t="str">
            <v>通常</v>
          </cell>
          <cell r="Y405" t="str">
            <v>お客様各位</v>
          </cell>
          <cell r="AA405" t="str">
            <v/>
          </cell>
          <cell r="AB405" t="str">
            <v>（一社）神奈川県警親会</v>
          </cell>
          <cell r="AC405" t="str">
            <v>裏面</v>
          </cell>
          <cell r="AD405" t="str">
            <v>○</v>
          </cell>
          <cell r="AE405" t="str">
            <v>FAXで</v>
          </cell>
          <cell r="AF405" t="str">
            <v>○</v>
          </cell>
          <cell r="AG405" t="str">
            <v>○</v>
          </cell>
          <cell r="AH405" t="str">
            <v>○</v>
          </cell>
          <cell r="AI405" t="str">
            <v>○</v>
          </cell>
          <cell r="AJ405" t="str">
            <v>○</v>
          </cell>
          <cell r="AK405" t="str">
            <v>○</v>
          </cell>
          <cell r="AL405" t="str">
            <v>○</v>
          </cell>
          <cell r="AM405" t="str">
            <v>○</v>
          </cell>
          <cell r="AO405">
            <v>30</v>
          </cell>
          <cell r="AP405">
            <v>20</v>
          </cell>
          <cell r="AQ405">
            <v>990</v>
          </cell>
          <cell r="AR405" t="str">
            <v>しない</v>
          </cell>
          <cell r="AS405">
            <v>6</v>
          </cell>
          <cell r="AT405">
            <v>11</v>
          </cell>
          <cell r="AU405" t="str">
            <v>（一社）神奈川県警親会</v>
          </cell>
          <cell r="AV405" t="str">
            <v/>
          </cell>
          <cell r="AW405" t="str">
            <v/>
          </cell>
          <cell r="AX405" t="str">
            <v/>
          </cell>
        </row>
        <row r="406">
          <cell r="A406" t="str">
            <v>7186</v>
          </cell>
          <cell r="B406" t="str">
            <v>10-7186-0</v>
          </cell>
          <cell r="D406" t="str">
            <v>10</v>
          </cell>
          <cell r="E406" t="str">
            <v>渡辺</v>
          </cell>
          <cell r="F406" t="str">
            <v>7186-0</v>
          </cell>
          <cell r="G406" t="str">
            <v>神奈川県警親会葉山町</v>
          </cell>
          <cell r="H406">
            <v>1</v>
          </cell>
          <cell r="I406" t="str">
            <v>○</v>
          </cell>
          <cell r="J406" t="str">
            <v>○</v>
          </cell>
          <cell r="K406" t="str">
            <v>ﾌｫｰﾏｯﾄ</v>
          </cell>
          <cell r="L406" t="str">
            <v>通常+自家用★</v>
          </cell>
          <cell r="M406" t="str">
            <v>ﾌｫｰﾏｯﾄ</v>
          </cell>
          <cell r="N406" t="str">
            <v>通常+自家用★</v>
          </cell>
          <cell r="O406" t="str">
            <v/>
          </cell>
          <cell r="P406" t="str">
            <v/>
          </cell>
          <cell r="Q406" t="str">
            <v/>
          </cell>
          <cell r="R406" t="str">
            <v>◎</v>
          </cell>
          <cell r="S406" t="str">
            <v>ﾌｫｰﾏｯﾄ</v>
          </cell>
          <cell r="T406" t="str">
            <v>通常★</v>
          </cell>
          <cell r="U406" t="str">
            <v>ﾌｫｰﾏｯﾄ</v>
          </cell>
          <cell r="V406" t="str">
            <v>通常★</v>
          </cell>
          <cell r="W406" t="str">
            <v>ﾌｫｰﾏｯﾄ</v>
          </cell>
          <cell r="X406" t="str">
            <v>通常</v>
          </cell>
          <cell r="Y406" t="str">
            <v>お客様各位</v>
          </cell>
          <cell r="AA406" t="str">
            <v/>
          </cell>
          <cell r="AB406" t="str">
            <v>（一社）神奈川県警親会</v>
          </cell>
          <cell r="AC406" t="str">
            <v>裏面</v>
          </cell>
          <cell r="AD406" t="str">
            <v>○</v>
          </cell>
          <cell r="AE406" t="str">
            <v>FAXで</v>
          </cell>
          <cell r="AF406" t="str">
            <v>○</v>
          </cell>
          <cell r="AG406" t="str">
            <v>○</v>
          </cell>
          <cell r="AH406" t="str">
            <v>○</v>
          </cell>
          <cell r="AI406" t="str">
            <v>○</v>
          </cell>
          <cell r="AJ406" t="str">
            <v>○</v>
          </cell>
          <cell r="AK406" t="str">
            <v>○</v>
          </cell>
          <cell r="AL406" t="str">
            <v>○</v>
          </cell>
          <cell r="AM406" t="str">
            <v>○</v>
          </cell>
          <cell r="AO406">
            <v>30</v>
          </cell>
          <cell r="AP406">
            <v>20</v>
          </cell>
          <cell r="AQ406">
            <v>990</v>
          </cell>
          <cell r="AR406" t="str">
            <v>しない</v>
          </cell>
          <cell r="AS406">
            <v>6</v>
          </cell>
          <cell r="AT406">
            <v>11</v>
          </cell>
          <cell r="AU406" t="str">
            <v>（一社）神奈川県警親会</v>
          </cell>
          <cell r="AV406" t="str">
            <v/>
          </cell>
          <cell r="AW406" t="str">
            <v/>
          </cell>
          <cell r="AX406" t="str">
            <v/>
          </cell>
        </row>
        <row r="407">
          <cell r="A407" t="str">
            <v>7187</v>
          </cell>
          <cell r="B407" t="str">
            <v>10-7187-0</v>
          </cell>
          <cell r="D407" t="str">
            <v>10</v>
          </cell>
          <cell r="E407" t="str">
            <v>渡辺</v>
          </cell>
          <cell r="F407" t="str">
            <v>7187-0</v>
          </cell>
          <cell r="G407" t="str">
            <v>神奈川県警親会平塚</v>
          </cell>
          <cell r="H407">
            <v>2</v>
          </cell>
          <cell r="I407" t="str">
            <v>○</v>
          </cell>
          <cell r="J407" t="str">
            <v>○</v>
          </cell>
          <cell r="K407" t="str">
            <v>ﾌｫｰﾏｯﾄ</v>
          </cell>
          <cell r="L407" t="str">
            <v>通常+自家用★</v>
          </cell>
          <cell r="M407" t="str">
            <v>ﾌｫｰﾏｯﾄ</v>
          </cell>
          <cell r="N407" t="str">
            <v>通常+自家用★</v>
          </cell>
          <cell r="O407" t="str">
            <v/>
          </cell>
          <cell r="P407" t="str">
            <v/>
          </cell>
          <cell r="Q407" t="str">
            <v/>
          </cell>
          <cell r="R407" t="str">
            <v>◎</v>
          </cell>
          <cell r="S407" t="str">
            <v>ﾌｫｰﾏｯﾄ</v>
          </cell>
          <cell r="T407" t="str">
            <v>通常★</v>
          </cell>
          <cell r="U407" t="str">
            <v>ﾌｫｰﾏｯﾄ</v>
          </cell>
          <cell r="V407" t="str">
            <v>通常★</v>
          </cell>
          <cell r="W407" t="str">
            <v>ﾌｫｰﾏｯﾄ</v>
          </cell>
          <cell r="X407" t="str">
            <v>通常</v>
          </cell>
          <cell r="Y407" t="str">
            <v>お客様各位</v>
          </cell>
          <cell r="AA407" t="str">
            <v/>
          </cell>
          <cell r="AB407" t="str">
            <v>（一社）神奈川県警親会</v>
          </cell>
          <cell r="AC407" t="str">
            <v>裏面</v>
          </cell>
          <cell r="AD407" t="str">
            <v>○</v>
          </cell>
          <cell r="AE407" t="str">
            <v>FAXで</v>
          </cell>
          <cell r="AF407" t="str">
            <v>○</v>
          </cell>
          <cell r="AG407" t="str">
            <v>○</v>
          </cell>
          <cell r="AH407" t="str">
            <v>○</v>
          </cell>
          <cell r="AI407" t="str">
            <v>○</v>
          </cell>
          <cell r="AJ407" t="str">
            <v>○</v>
          </cell>
          <cell r="AK407" t="str">
            <v>○</v>
          </cell>
          <cell r="AL407" t="str">
            <v>○</v>
          </cell>
          <cell r="AM407" t="str">
            <v>○</v>
          </cell>
          <cell r="AO407">
            <v>30</v>
          </cell>
          <cell r="AP407">
            <v>20</v>
          </cell>
          <cell r="AQ407">
            <v>990</v>
          </cell>
          <cell r="AR407" t="str">
            <v>しない</v>
          </cell>
          <cell r="AS407">
            <v>6</v>
          </cell>
          <cell r="AT407">
            <v>11</v>
          </cell>
          <cell r="AU407" t="str">
            <v>（一社）神奈川県警親会</v>
          </cell>
          <cell r="AV407" t="str">
            <v/>
          </cell>
          <cell r="AW407" t="str">
            <v/>
          </cell>
          <cell r="AX407" t="str">
            <v/>
          </cell>
        </row>
        <row r="408">
          <cell r="A408" t="str">
            <v>7188</v>
          </cell>
          <cell r="B408" t="str">
            <v>10-7188-0</v>
          </cell>
          <cell r="D408" t="str">
            <v>10</v>
          </cell>
          <cell r="E408" t="str">
            <v>渡辺</v>
          </cell>
          <cell r="F408" t="str">
            <v>7188-0</v>
          </cell>
          <cell r="G408" t="str">
            <v>神奈川県警親会</v>
          </cell>
          <cell r="H408">
            <v>2</v>
          </cell>
          <cell r="I408" t="str">
            <v>○</v>
          </cell>
          <cell r="J408" t="str">
            <v>○</v>
          </cell>
          <cell r="K408" t="str">
            <v>ﾌｫｰﾏｯﾄ</v>
          </cell>
          <cell r="L408" t="str">
            <v>通常+自家用★</v>
          </cell>
          <cell r="M408" t="str">
            <v>ﾌｫｰﾏｯﾄ</v>
          </cell>
          <cell r="N408" t="str">
            <v>通常+自家用★</v>
          </cell>
          <cell r="O408" t="str">
            <v/>
          </cell>
          <cell r="P408" t="str">
            <v/>
          </cell>
          <cell r="Q408" t="str">
            <v/>
          </cell>
          <cell r="R408" t="str">
            <v>◎</v>
          </cell>
          <cell r="S408" t="str">
            <v>ﾌｫｰﾏｯﾄ</v>
          </cell>
          <cell r="T408" t="str">
            <v>通常★</v>
          </cell>
          <cell r="U408" t="str">
            <v>ﾌｫｰﾏｯﾄ</v>
          </cell>
          <cell r="V408" t="str">
            <v>通常★</v>
          </cell>
          <cell r="W408" t="str">
            <v>ﾌｫｰﾏｯﾄ</v>
          </cell>
          <cell r="X408" t="str">
            <v>通常</v>
          </cell>
          <cell r="Y408" t="str">
            <v>お客様各位</v>
          </cell>
          <cell r="AA408" t="str">
            <v/>
          </cell>
          <cell r="AB408" t="str">
            <v>（一社）神奈川県警親会</v>
          </cell>
          <cell r="AC408" t="str">
            <v>裏面</v>
          </cell>
          <cell r="AD408" t="str">
            <v>○</v>
          </cell>
          <cell r="AE408" t="str">
            <v>FAXで</v>
          </cell>
          <cell r="AF408" t="str">
            <v>○</v>
          </cell>
          <cell r="AG408" t="str">
            <v>○</v>
          </cell>
          <cell r="AH408" t="str">
            <v>○</v>
          </cell>
          <cell r="AI408" t="str">
            <v>○</v>
          </cell>
          <cell r="AJ408" t="str">
            <v>○</v>
          </cell>
          <cell r="AK408" t="str">
            <v>○</v>
          </cell>
          <cell r="AL408" t="str">
            <v>○</v>
          </cell>
          <cell r="AM408" t="str">
            <v>○</v>
          </cell>
          <cell r="AO408">
            <v>30</v>
          </cell>
          <cell r="AP408">
            <v>20</v>
          </cell>
          <cell r="AQ408">
            <v>990</v>
          </cell>
          <cell r="AR408" t="str">
            <v>しない</v>
          </cell>
          <cell r="AS408">
            <v>6</v>
          </cell>
          <cell r="AT408">
            <v>11</v>
          </cell>
          <cell r="AU408" t="str">
            <v>（一社）神奈川県警親会</v>
          </cell>
          <cell r="AV408" t="str">
            <v/>
          </cell>
          <cell r="AW408" t="str">
            <v/>
          </cell>
          <cell r="AX408" t="str">
            <v/>
          </cell>
        </row>
        <row r="409">
          <cell r="A409" t="str">
            <v>7206</v>
          </cell>
          <cell r="B409" t="str">
            <v>10-7206-0</v>
          </cell>
          <cell r="D409" t="str">
            <v>10</v>
          </cell>
          <cell r="E409" t="str">
            <v>渡辺</v>
          </cell>
          <cell r="F409" t="str">
            <v>7206-0</v>
          </cell>
          <cell r="G409" t="str">
            <v>電気工事組合　上野地区本部</v>
          </cell>
          <cell r="H409">
            <v>0</v>
          </cell>
          <cell r="I409" t="str">
            <v>○</v>
          </cell>
          <cell r="J409" t="str">
            <v>○</v>
          </cell>
          <cell r="K409" t="str">
            <v>ﾌｫｰﾏｯﾄ</v>
          </cell>
          <cell r="L409" t="str">
            <v>企業名なし(990)</v>
          </cell>
          <cell r="M409" t="str">
            <v>ﾌｫｰﾏｯﾄ</v>
          </cell>
          <cell r="N409" t="str">
            <v>企業名なし(990)</v>
          </cell>
          <cell r="O409" t="str">
            <v>変更しない</v>
          </cell>
          <cell r="P409" t="str">
            <v>変更しない</v>
          </cell>
          <cell r="Q409" t="str">
            <v>変更しない</v>
          </cell>
          <cell r="R409" t="str">
            <v>○</v>
          </cell>
          <cell r="S409" t="str">
            <v>ﾌｫｰﾏｯﾄ</v>
          </cell>
          <cell r="T409" t="str">
            <v>通常★</v>
          </cell>
          <cell r="U409" t="str">
            <v>ﾌｫｰﾏｯﾄ</v>
          </cell>
          <cell r="V409" t="str">
            <v>通常★</v>
          </cell>
          <cell r="W409" t="str">
            <v>ﾌｫｰﾏｯﾄ</v>
          </cell>
          <cell r="X409" t="str">
            <v>通常</v>
          </cell>
          <cell r="Y409" t="str">
            <v>お客様各位</v>
          </cell>
          <cell r="AA409" t="str">
            <v/>
          </cell>
          <cell r="AB409" t="str">
            <v>丸大食品株式会社</v>
          </cell>
          <cell r="AC409" t="str">
            <v>裏面</v>
          </cell>
          <cell r="AD409" t="str">
            <v>○</v>
          </cell>
          <cell r="AE409" t="str">
            <v>FAXにて</v>
          </cell>
          <cell r="AF409" t="str">
            <v>○</v>
          </cell>
          <cell r="AG409" t="str">
            <v>○</v>
          </cell>
          <cell r="AH409" t="str">
            <v>○</v>
          </cell>
          <cell r="AI409" t="str">
            <v>○</v>
          </cell>
          <cell r="AJ409" t="str">
            <v>○</v>
          </cell>
          <cell r="AK409" t="str">
            <v/>
          </cell>
          <cell r="AL409" t="str">
            <v>○</v>
          </cell>
          <cell r="AM409" t="str">
            <v>○</v>
          </cell>
          <cell r="AO409">
            <v>30</v>
          </cell>
          <cell r="AP409">
            <v>20</v>
          </cell>
          <cell r="AQ409">
            <v>990</v>
          </cell>
          <cell r="AR409" t="str">
            <v>しない</v>
          </cell>
          <cell r="AS409">
            <v>6</v>
          </cell>
          <cell r="AT409">
            <v>11</v>
          </cell>
          <cell r="AU409" t="str">
            <v>東京都電気工事工業組合上野地区本部</v>
          </cell>
          <cell r="AV409" t="str">
            <v/>
          </cell>
          <cell r="AW409" t="str">
            <v/>
          </cell>
          <cell r="AX409" t="str">
            <v/>
          </cell>
        </row>
        <row r="410">
          <cell r="A410" t="str">
            <v>7207</v>
          </cell>
          <cell r="B410" t="str">
            <v>10-7207-0</v>
          </cell>
          <cell r="D410" t="str">
            <v>10</v>
          </cell>
          <cell r="E410" t="str">
            <v>渡辺</v>
          </cell>
          <cell r="F410" t="str">
            <v>7207-0</v>
          </cell>
          <cell r="G410" t="str">
            <v>電気工事工業組合豊島文京地区本部</v>
          </cell>
          <cell r="H410">
            <v>2</v>
          </cell>
          <cell r="I410" t="str">
            <v>○</v>
          </cell>
          <cell r="J410" t="str">
            <v>○</v>
          </cell>
          <cell r="K410" t="str">
            <v>ﾌｫｰﾏｯﾄ</v>
          </cell>
          <cell r="L410" t="str">
            <v>企業名なし(990)</v>
          </cell>
          <cell r="M410" t="str">
            <v>ﾌｫｰﾏｯﾄ</v>
          </cell>
          <cell r="N410" t="str">
            <v>企業名なし(990)</v>
          </cell>
          <cell r="O410" t="str">
            <v>変更しない</v>
          </cell>
          <cell r="P410" t="str">
            <v>変更しない</v>
          </cell>
          <cell r="Q410" t="str">
            <v>変更しない</v>
          </cell>
          <cell r="R410" t="str">
            <v>○</v>
          </cell>
          <cell r="S410" t="str">
            <v>ﾌｫｰﾏｯﾄ</v>
          </cell>
          <cell r="T410" t="str">
            <v>通常★</v>
          </cell>
          <cell r="U410" t="str">
            <v>ﾌｫｰﾏｯﾄ</v>
          </cell>
          <cell r="V410" t="str">
            <v>通常★</v>
          </cell>
          <cell r="W410" t="str">
            <v>ﾌｫｰﾏｯﾄ</v>
          </cell>
          <cell r="X410" t="str">
            <v>通常</v>
          </cell>
          <cell r="Y410" t="str">
            <v>お客様各位</v>
          </cell>
          <cell r="AA410" t="str">
            <v/>
          </cell>
          <cell r="AB410" t="str">
            <v>丸大食品株式会社</v>
          </cell>
          <cell r="AC410" t="str">
            <v>裏面</v>
          </cell>
          <cell r="AD410" t="str">
            <v>○</v>
          </cell>
          <cell r="AE410" t="str">
            <v>FAXにて</v>
          </cell>
          <cell r="AF410" t="str">
            <v>○</v>
          </cell>
          <cell r="AG410" t="str">
            <v>○</v>
          </cell>
          <cell r="AH410" t="str">
            <v>○</v>
          </cell>
          <cell r="AI410" t="str">
            <v>○</v>
          </cell>
          <cell r="AJ410" t="str">
            <v>○</v>
          </cell>
          <cell r="AK410" t="str">
            <v/>
          </cell>
          <cell r="AL410" t="str">
            <v>○</v>
          </cell>
          <cell r="AM410" t="str">
            <v>○</v>
          </cell>
          <cell r="AO410">
            <v>30</v>
          </cell>
          <cell r="AP410">
            <v>20</v>
          </cell>
          <cell r="AQ410">
            <v>990</v>
          </cell>
          <cell r="AR410" t="str">
            <v>しない</v>
          </cell>
          <cell r="AS410">
            <v>6</v>
          </cell>
          <cell r="AT410">
            <v>11</v>
          </cell>
          <cell r="AU410" t="str">
            <v>東京都電気工事工業組合　豊島文京地区本部</v>
          </cell>
          <cell r="AV410" t="str">
            <v/>
          </cell>
          <cell r="AW410" t="str">
            <v/>
          </cell>
          <cell r="AX410" t="str">
            <v/>
          </cell>
        </row>
        <row r="411">
          <cell r="A411" t="str">
            <v>7209</v>
          </cell>
          <cell r="B411" t="str">
            <v>10-7209-0</v>
          </cell>
          <cell r="D411" t="str">
            <v>10</v>
          </cell>
          <cell r="E411" t="str">
            <v>渡辺</v>
          </cell>
          <cell r="F411" t="str">
            <v>7209-0</v>
          </cell>
          <cell r="G411" t="str">
            <v>電気工事工業組合杉並中野地区本部</v>
          </cell>
          <cell r="H411">
            <v>3</v>
          </cell>
          <cell r="I411" t="str">
            <v>○</v>
          </cell>
          <cell r="J411" t="str">
            <v>○</v>
          </cell>
          <cell r="K411" t="str">
            <v>ﾌｫｰﾏｯﾄ</v>
          </cell>
          <cell r="L411" t="str">
            <v>企業名なし(990)</v>
          </cell>
          <cell r="M411" t="str">
            <v>ﾌｫｰﾏｯﾄ</v>
          </cell>
          <cell r="N411" t="str">
            <v>企業名なし(990)</v>
          </cell>
          <cell r="O411" t="str">
            <v>変更しない</v>
          </cell>
          <cell r="P411" t="str">
            <v>変更しない</v>
          </cell>
          <cell r="Q411" t="str">
            <v>変更しない</v>
          </cell>
          <cell r="R411" t="str">
            <v>○</v>
          </cell>
          <cell r="S411" t="str">
            <v>ﾌｫｰﾏｯﾄ</v>
          </cell>
          <cell r="T411" t="str">
            <v>通常★</v>
          </cell>
          <cell r="U411" t="str">
            <v>ﾌｫｰﾏｯﾄ</v>
          </cell>
          <cell r="V411" t="str">
            <v>通常★</v>
          </cell>
          <cell r="W411" t="str">
            <v>ﾌｫｰﾏｯﾄ</v>
          </cell>
          <cell r="X411" t="str">
            <v>通常</v>
          </cell>
          <cell r="Y411" t="str">
            <v>お客様各位</v>
          </cell>
          <cell r="AA411" t="str">
            <v/>
          </cell>
          <cell r="AB411" t="str">
            <v>丸大食品株式会社</v>
          </cell>
          <cell r="AC411" t="str">
            <v>裏面</v>
          </cell>
          <cell r="AD411" t="str">
            <v>○</v>
          </cell>
          <cell r="AE411" t="str">
            <v>FAXにて</v>
          </cell>
          <cell r="AF411" t="str">
            <v>○</v>
          </cell>
          <cell r="AG411" t="str">
            <v>○</v>
          </cell>
          <cell r="AH411" t="str">
            <v>○</v>
          </cell>
          <cell r="AI411" t="str">
            <v>○</v>
          </cell>
          <cell r="AJ411" t="str">
            <v>○</v>
          </cell>
          <cell r="AK411" t="str">
            <v/>
          </cell>
          <cell r="AL411" t="str">
            <v>○</v>
          </cell>
          <cell r="AM411" t="str">
            <v>○</v>
          </cell>
          <cell r="AO411">
            <v>30</v>
          </cell>
          <cell r="AP411">
            <v>20</v>
          </cell>
          <cell r="AQ411">
            <v>990</v>
          </cell>
          <cell r="AR411" t="str">
            <v>しない</v>
          </cell>
          <cell r="AS411">
            <v>6</v>
          </cell>
          <cell r="AT411">
            <v>11</v>
          </cell>
          <cell r="AU411" t="str">
            <v>東京都電気工事工業組合  杉並中野地区本部</v>
          </cell>
          <cell r="AV411" t="str">
            <v/>
          </cell>
          <cell r="AW411" t="str">
            <v/>
          </cell>
          <cell r="AX411" t="str">
            <v/>
          </cell>
        </row>
        <row r="412">
          <cell r="A412" t="str">
            <v>7210</v>
          </cell>
          <cell r="B412" t="str">
            <v>10-7210-0</v>
          </cell>
          <cell r="D412" t="str">
            <v>10</v>
          </cell>
          <cell r="E412" t="str">
            <v>渡辺</v>
          </cell>
          <cell r="F412" t="str">
            <v>7210-0</v>
          </cell>
          <cell r="G412" t="str">
            <v>電気工事組合　品川・目黒地区本部</v>
          </cell>
          <cell r="H412">
            <v>5</v>
          </cell>
          <cell r="I412" t="str">
            <v>○</v>
          </cell>
          <cell r="J412" t="str">
            <v>○</v>
          </cell>
          <cell r="K412" t="str">
            <v>ﾌｫｰﾏｯﾄ</v>
          </cell>
          <cell r="L412" t="str">
            <v>企業名なし(990)</v>
          </cell>
          <cell r="M412" t="str">
            <v>ﾌｫｰﾏｯﾄ</v>
          </cell>
          <cell r="N412" t="str">
            <v>企業名なし(990)</v>
          </cell>
          <cell r="O412" t="str">
            <v>変更しない</v>
          </cell>
          <cell r="P412" t="str">
            <v>変更しない</v>
          </cell>
          <cell r="Q412" t="str">
            <v>変更しない</v>
          </cell>
          <cell r="R412" t="str">
            <v>○</v>
          </cell>
          <cell r="S412" t="str">
            <v>ﾌｫｰﾏｯﾄ</v>
          </cell>
          <cell r="T412" t="str">
            <v>通常★</v>
          </cell>
          <cell r="U412" t="str">
            <v>ﾌｫｰﾏｯﾄ</v>
          </cell>
          <cell r="V412" t="str">
            <v>通常★</v>
          </cell>
          <cell r="W412" t="str">
            <v>ﾌｫｰﾏｯﾄ</v>
          </cell>
          <cell r="X412" t="str">
            <v>通常</v>
          </cell>
          <cell r="Y412" t="str">
            <v>お客様各位</v>
          </cell>
          <cell r="AA412" t="str">
            <v/>
          </cell>
          <cell r="AB412" t="str">
            <v>丸大食品株式会社</v>
          </cell>
          <cell r="AC412" t="str">
            <v>裏面</v>
          </cell>
          <cell r="AD412" t="str">
            <v>○</v>
          </cell>
          <cell r="AE412" t="str">
            <v>FAXにて</v>
          </cell>
          <cell r="AF412" t="str">
            <v>○</v>
          </cell>
          <cell r="AG412" t="str">
            <v>○</v>
          </cell>
          <cell r="AH412" t="str">
            <v>○</v>
          </cell>
          <cell r="AI412" t="str">
            <v>○</v>
          </cell>
          <cell r="AJ412" t="str">
            <v>○</v>
          </cell>
          <cell r="AK412" t="str">
            <v/>
          </cell>
          <cell r="AL412" t="str">
            <v>○</v>
          </cell>
          <cell r="AM412" t="str">
            <v>○</v>
          </cell>
          <cell r="AO412">
            <v>30</v>
          </cell>
          <cell r="AP412">
            <v>20</v>
          </cell>
          <cell r="AQ412">
            <v>990</v>
          </cell>
          <cell r="AR412" t="str">
            <v>しない</v>
          </cell>
          <cell r="AS412">
            <v>6</v>
          </cell>
          <cell r="AT412">
            <v>11</v>
          </cell>
          <cell r="AU412" t="str">
            <v>東京都電気工事工業組合品川・目黒地区本部</v>
          </cell>
          <cell r="AV412" t="str">
            <v/>
          </cell>
          <cell r="AW412" t="str">
            <v/>
          </cell>
          <cell r="AX412" t="str">
            <v/>
          </cell>
        </row>
        <row r="413">
          <cell r="A413" t="str">
            <v>7211</v>
          </cell>
          <cell r="B413" t="str">
            <v>10-7211-0</v>
          </cell>
          <cell r="D413" t="str">
            <v>10</v>
          </cell>
          <cell r="E413" t="str">
            <v>渡辺</v>
          </cell>
          <cell r="F413" t="str">
            <v>7211-0</v>
          </cell>
          <cell r="G413" t="str">
            <v>東京北電気工事協同組合</v>
          </cell>
          <cell r="H413">
            <v>4</v>
          </cell>
          <cell r="I413" t="str">
            <v>○</v>
          </cell>
          <cell r="J413" t="str">
            <v>○</v>
          </cell>
          <cell r="K413" t="str">
            <v>ﾌｫｰﾏｯﾄ</v>
          </cell>
          <cell r="L413" t="str">
            <v>企業名なし(990)</v>
          </cell>
          <cell r="M413" t="str">
            <v>ﾌｫｰﾏｯﾄ</v>
          </cell>
          <cell r="N413" t="str">
            <v>企業名なし(990)</v>
          </cell>
          <cell r="O413" t="str">
            <v>変更しない</v>
          </cell>
          <cell r="P413" t="str">
            <v>変更しない</v>
          </cell>
          <cell r="Q413" t="str">
            <v>変更しない</v>
          </cell>
          <cell r="R413" t="str">
            <v>○</v>
          </cell>
          <cell r="S413" t="str">
            <v>ﾌｫｰﾏｯﾄ</v>
          </cell>
          <cell r="T413" t="str">
            <v>通常★</v>
          </cell>
          <cell r="U413" t="str">
            <v>ﾌｫｰﾏｯﾄ</v>
          </cell>
          <cell r="V413" t="str">
            <v>通常★</v>
          </cell>
          <cell r="W413" t="str">
            <v>ﾌｫｰﾏｯﾄ</v>
          </cell>
          <cell r="X413" t="str">
            <v>通常</v>
          </cell>
          <cell r="Y413" t="str">
            <v>お客様各位</v>
          </cell>
          <cell r="AA413" t="str">
            <v/>
          </cell>
          <cell r="AB413" t="str">
            <v>丸大食品株式会社</v>
          </cell>
          <cell r="AC413" t="str">
            <v>裏面</v>
          </cell>
          <cell r="AD413" t="str">
            <v>○</v>
          </cell>
          <cell r="AE413" t="str">
            <v>FAXにて</v>
          </cell>
          <cell r="AF413" t="str">
            <v>○</v>
          </cell>
          <cell r="AG413" t="str">
            <v>○</v>
          </cell>
          <cell r="AH413" t="str">
            <v>○</v>
          </cell>
          <cell r="AI413" t="str">
            <v>○</v>
          </cell>
          <cell r="AJ413" t="str">
            <v>○</v>
          </cell>
          <cell r="AK413" t="str">
            <v/>
          </cell>
          <cell r="AL413" t="str">
            <v>○</v>
          </cell>
          <cell r="AM413" t="str">
            <v>○</v>
          </cell>
          <cell r="AO413">
            <v>30</v>
          </cell>
          <cell r="AP413">
            <v>20</v>
          </cell>
          <cell r="AQ413">
            <v>990</v>
          </cell>
          <cell r="AR413" t="str">
            <v>しない</v>
          </cell>
          <cell r="AS413">
            <v>6</v>
          </cell>
          <cell r="AT413">
            <v>11</v>
          </cell>
          <cell r="AU413" t="str">
            <v>東京北電気工事　　　　  　協同組合</v>
          </cell>
          <cell r="AV413" t="str">
            <v/>
          </cell>
          <cell r="AW413" t="str">
            <v/>
          </cell>
          <cell r="AX413" t="str">
            <v/>
          </cell>
        </row>
        <row r="414">
          <cell r="A414" t="str">
            <v>7261</v>
          </cell>
          <cell r="B414" t="str">
            <v>10-7261-0</v>
          </cell>
          <cell r="D414" t="str">
            <v>10</v>
          </cell>
          <cell r="E414" t="str">
            <v>渡辺</v>
          </cell>
          <cell r="F414" t="str">
            <v>7261-0</v>
          </cell>
          <cell r="G414" t="str">
            <v>全日本ウレ・アス・エフ協組</v>
          </cell>
          <cell r="H414">
            <v>1</v>
          </cell>
          <cell r="I414" t="str">
            <v>○</v>
          </cell>
          <cell r="J414" t="str">
            <v>○</v>
          </cell>
          <cell r="K414" t="str">
            <v>ﾌｫｰﾏｯﾄ</v>
          </cell>
          <cell r="L414" t="str">
            <v>通常+自家用★</v>
          </cell>
          <cell r="M414" t="str">
            <v>ﾌｫｰﾏｯﾄ</v>
          </cell>
          <cell r="N414" t="str">
            <v>通常+自家用★</v>
          </cell>
          <cell r="O414" t="str">
            <v>変更しない</v>
          </cell>
          <cell r="P414" t="str">
            <v>変更しない</v>
          </cell>
          <cell r="Q414" t="str">
            <v>変更しない</v>
          </cell>
          <cell r="R414" t="str">
            <v>○</v>
          </cell>
          <cell r="S414" t="str">
            <v>ﾌｫｰﾏｯﾄ</v>
          </cell>
          <cell r="T414" t="str">
            <v>通常★</v>
          </cell>
          <cell r="U414" t="str">
            <v>ﾌｫｰﾏｯﾄ</v>
          </cell>
          <cell r="V414" t="str">
            <v>通常★</v>
          </cell>
          <cell r="W414" t="str">
            <v>ﾌｫｰﾏｯﾄ</v>
          </cell>
          <cell r="X414" t="str">
            <v>通常</v>
          </cell>
          <cell r="Y414" t="str">
            <v>お客様各位</v>
          </cell>
          <cell r="Z414" t="str">
            <v/>
          </cell>
          <cell r="AA414" t="str">
            <v>全日本ウレタン・アスファルト・</v>
          </cell>
          <cell r="AB414" t="str">
            <v>FRP工事業協同組合</v>
          </cell>
          <cell r="AC414" t="str">
            <v>裏面</v>
          </cell>
          <cell r="AD414" t="str">
            <v>○</v>
          </cell>
          <cell r="AE414" t="str">
            <v>FAXで</v>
          </cell>
          <cell r="AF414" t="str">
            <v>○</v>
          </cell>
          <cell r="AG414" t="str">
            <v>○</v>
          </cell>
          <cell r="AH414" t="str">
            <v>○</v>
          </cell>
          <cell r="AI414" t="str">
            <v>○</v>
          </cell>
          <cell r="AJ414" t="str">
            <v>○</v>
          </cell>
          <cell r="AK414" t="str">
            <v>○</v>
          </cell>
          <cell r="AL414" t="str">
            <v>○</v>
          </cell>
          <cell r="AM414" t="str">
            <v>○</v>
          </cell>
          <cell r="AO414">
            <v>30</v>
          </cell>
          <cell r="AP414">
            <v>20</v>
          </cell>
          <cell r="AQ414">
            <v>990</v>
          </cell>
          <cell r="AR414" t="str">
            <v>しない</v>
          </cell>
          <cell r="AS414">
            <v>6</v>
          </cell>
          <cell r="AT414">
            <v>11</v>
          </cell>
          <cell r="AU414" t="str">
            <v>全日本ウレ・アス・エフ　　　　工事業協同組合</v>
          </cell>
          <cell r="AV414" t="str">
            <v/>
          </cell>
          <cell r="AW414" t="str">
            <v/>
          </cell>
          <cell r="AX414" t="str">
            <v/>
          </cell>
        </row>
        <row r="415">
          <cell r="A415" t="str">
            <v>7269</v>
          </cell>
          <cell r="B415" t="str">
            <v>10-7269-0</v>
          </cell>
          <cell r="D415" t="str">
            <v>10</v>
          </cell>
          <cell r="E415" t="str">
            <v>渡辺</v>
          </cell>
          <cell r="F415" t="str">
            <v>7269-0</v>
          </cell>
          <cell r="G415" t="str">
            <v>東京都電気工事組合大田地区本部</v>
          </cell>
          <cell r="H415">
            <v>2</v>
          </cell>
          <cell r="I415" t="str">
            <v>○</v>
          </cell>
          <cell r="J415" t="str">
            <v>○</v>
          </cell>
          <cell r="K415" t="str">
            <v>ﾌｫｰﾏｯﾄ</v>
          </cell>
          <cell r="L415" t="str">
            <v>企業名なし(990)</v>
          </cell>
          <cell r="M415" t="str">
            <v>ﾌｫｰﾏｯﾄ</v>
          </cell>
          <cell r="N415" t="str">
            <v>企業名なし(990)</v>
          </cell>
          <cell r="O415" t="str">
            <v>変更しない</v>
          </cell>
          <cell r="P415" t="str">
            <v>変更しない</v>
          </cell>
          <cell r="Q415" t="str">
            <v>変更しない</v>
          </cell>
          <cell r="R415" t="str">
            <v>×</v>
          </cell>
          <cell r="S415" t="str">
            <v>ﾌｫｰﾏｯﾄ</v>
          </cell>
          <cell r="T415" t="str">
            <v>通常★</v>
          </cell>
          <cell r="U415" t="str">
            <v>ﾌｫｰﾏｯﾄ</v>
          </cell>
          <cell r="V415" t="str">
            <v>通常★</v>
          </cell>
          <cell r="W415" t="str">
            <v>ﾌｫｰﾏｯﾄ</v>
          </cell>
          <cell r="X415" t="str">
            <v>通常</v>
          </cell>
          <cell r="Y415" t="str">
            <v>お客様各位</v>
          </cell>
          <cell r="AA415" t="str">
            <v/>
          </cell>
          <cell r="AB415" t="str">
            <v>丸大食品株式会社</v>
          </cell>
          <cell r="AC415" t="str">
            <v>裏面</v>
          </cell>
          <cell r="AD415" t="str">
            <v>○</v>
          </cell>
          <cell r="AE415" t="str">
            <v>FAXにて</v>
          </cell>
          <cell r="AF415" t="str">
            <v>○</v>
          </cell>
          <cell r="AG415" t="str">
            <v>○</v>
          </cell>
          <cell r="AH415" t="str">
            <v>○</v>
          </cell>
          <cell r="AI415" t="str">
            <v>○</v>
          </cell>
          <cell r="AJ415" t="str">
            <v>○</v>
          </cell>
          <cell r="AK415" t="str">
            <v/>
          </cell>
          <cell r="AL415" t="str">
            <v>○</v>
          </cell>
          <cell r="AM415" t="str">
            <v>○</v>
          </cell>
          <cell r="AO415">
            <v>30</v>
          </cell>
          <cell r="AP415">
            <v>20</v>
          </cell>
          <cell r="AQ415">
            <v>990</v>
          </cell>
          <cell r="AR415" t="str">
            <v>しない</v>
          </cell>
          <cell r="AS415">
            <v>6</v>
          </cell>
          <cell r="AT415">
            <v>11</v>
          </cell>
          <cell r="AU415" t="str">
            <v>東京都電気工事工業組合大田地区本部</v>
          </cell>
          <cell r="AV415" t="str">
            <v/>
          </cell>
          <cell r="AW415" t="str">
            <v/>
          </cell>
          <cell r="AX415" t="str">
            <v/>
          </cell>
        </row>
        <row r="416">
          <cell r="A416" t="str">
            <v>7270</v>
          </cell>
          <cell r="B416" t="str">
            <v>10-7270-0</v>
          </cell>
          <cell r="D416" t="str">
            <v>10</v>
          </cell>
          <cell r="E416" t="str">
            <v>渡辺</v>
          </cell>
          <cell r="F416" t="str">
            <v>7270-0</v>
          </cell>
          <cell r="G416" t="str">
            <v>東京オートバイ協同組合</v>
          </cell>
          <cell r="H416">
            <v>1</v>
          </cell>
          <cell r="I416" t="str">
            <v>○</v>
          </cell>
          <cell r="J416" t="str">
            <v>○</v>
          </cell>
          <cell r="K416" t="str">
            <v>ﾌｫｰﾏｯﾄ</v>
          </cell>
          <cell r="L416" t="str">
            <v>通常+自家用★</v>
          </cell>
          <cell r="M416" t="str">
            <v>ﾌｫｰﾏｯﾄ</v>
          </cell>
          <cell r="N416" t="str">
            <v>通常+自家用★</v>
          </cell>
          <cell r="O416" t="str">
            <v>変更しない</v>
          </cell>
          <cell r="P416" t="str">
            <v>変更しない</v>
          </cell>
          <cell r="Q416" t="str">
            <v>変更しない</v>
          </cell>
          <cell r="R416" t="str">
            <v>○</v>
          </cell>
          <cell r="S416" t="str">
            <v>ﾌｫｰﾏｯﾄ</v>
          </cell>
          <cell r="T416" t="str">
            <v>通常★</v>
          </cell>
          <cell r="U416" t="str">
            <v>ﾌｫｰﾏｯﾄ</v>
          </cell>
          <cell r="V416" t="str">
            <v>通常★</v>
          </cell>
          <cell r="W416" t="str">
            <v>ﾌｫｰﾏｯﾄ</v>
          </cell>
          <cell r="X416" t="str">
            <v>通常</v>
          </cell>
          <cell r="Y416" t="str">
            <v>お客様各位</v>
          </cell>
          <cell r="AA416" t="str">
            <v>東京オートバイ協同組合</v>
          </cell>
          <cell r="AB416" t="str">
            <v>丸大食品株式会社</v>
          </cell>
          <cell r="AC416" t="str">
            <v>裏面</v>
          </cell>
          <cell r="AD416" t="str">
            <v>○</v>
          </cell>
          <cell r="AE416" t="str">
            <v>FAXにて</v>
          </cell>
          <cell r="AF416" t="str">
            <v>○</v>
          </cell>
          <cell r="AG416" t="str">
            <v>○</v>
          </cell>
          <cell r="AH416" t="str">
            <v>○</v>
          </cell>
          <cell r="AI416" t="str">
            <v>○</v>
          </cell>
          <cell r="AJ416" t="str">
            <v>○</v>
          </cell>
          <cell r="AK416" t="str">
            <v>○</v>
          </cell>
          <cell r="AL416" t="str">
            <v>○</v>
          </cell>
          <cell r="AM416" t="str">
            <v>○</v>
          </cell>
          <cell r="AO416">
            <v>30</v>
          </cell>
          <cell r="AP416">
            <v>20</v>
          </cell>
          <cell r="AQ416">
            <v>990</v>
          </cell>
          <cell r="AR416" t="str">
            <v>しない</v>
          </cell>
          <cell r="AS416">
            <v>6</v>
          </cell>
          <cell r="AT416">
            <v>11</v>
          </cell>
          <cell r="AU416" t="str">
            <v>東京オートバイ　　　　　　　協同組合</v>
          </cell>
          <cell r="AV416" t="str">
            <v/>
          </cell>
          <cell r="AW416" t="str">
            <v/>
          </cell>
          <cell r="AX416" t="str">
            <v/>
          </cell>
        </row>
        <row r="417">
          <cell r="A417" t="str">
            <v>7279</v>
          </cell>
          <cell r="B417" t="str">
            <v>10-7279-0</v>
          </cell>
          <cell r="D417" t="str">
            <v>10</v>
          </cell>
          <cell r="E417" t="str">
            <v>渡辺</v>
          </cell>
          <cell r="F417" t="str">
            <v>7279-0</v>
          </cell>
          <cell r="G417" t="str">
            <v>（社）長野県建築士事務所協会</v>
          </cell>
          <cell r="H417">
            <v>1</v>
          </cell>
          <cell r="I417" t="str">
            <v>○</v>
          </cell>
          <cell r="J417" t="str">
            <v>○</v>
          </cell>
          <cell r="K417" t="str">
            <v>ﾌｫｰﾏｯﾄ</v>
          </cell>
          <cell r="L417" t="str">
            <v>通常★</v>
          </cell>
          <cell r="M417" t="str">
            <v>ﾌｫｰﾏｯﾄ</v>
          </cell>
          <cell r="N417" t="str">
            <v>通常★</v>
          </cell>
          <cell r="O417" t="str">
            <v/>
          </cell>
          <cell r="P417" t="str">
            <v/>
          </cell>
          <cell r="Q417" t="str">
            <v/>
          </cell>
          <cell r="R417" t="str">
            <v>×</v>
          </cell>
          <cell r="S417" t="str">
            <v/>
          </cell>
          <cell r="T417" t="str">
            <v/>
          </cell>
          <cell r="U417" t="str">
            <v/>
          </cell>
          <cell r="V417" t="str">
            <v/>
          </cell>
          <cell r="W417" t="str">
            <v/>
          </cell>
          <cell r="X417" t="str">
            <v/>
          </cell>
          <cell r="Y417" t="str">
            <v>お客様各位</v>
          </cell>
          <cell r="AA417" t="str">
            <v/>
          </cell>
          <cell r="AB417" t="str">
            <v>丸大食品株式会社</v>
          </cell>
          <cell r="AC417" t="str">
            <v/>
          </cell>
          <cell r="AD417" t="str">
            <v/>
          </cell>
          <cell r="AE417" t="str">
            <v/>
          </cell>
          <cell r="AF417" t="str">
            <v/>
          </cell>
          <cell r="AG417" t="str">
            <v/>
          </cell>
          <cell r="AH417" t="str">
            <v>○</v>
          </cell>
          <cell r="AI417" t="str">
            <v>○</v>
          </cell>
          <cell r="AJ417" t="str">
            <v>○</v>
          </cell>
          <cell r="AK417" t="str">
            <v/>
          </cell>
          <cell r="AL417" t="str">
            <v/>
          </cell>
          <cell r="AM417" t="str">
            <v/>
          </cell>
          <cell r="AO417">
            <v>30</v>
          </cell>
          <cell r="AP417">
            <v>20</v>
          </cell>
          <cell r="AQ417">
            <v>990</v>
          </cell>
          <cell r="AR417" t="str">
            <v>しない</v>
          </cell>
          <cell r="AS417">
            <v>6</v>
          </cell>
          <cell r="AT417">
            <v>11</v>
          </cell>
          <cell r="AU417" t="str">
            <v>（社）長野県建築士事務所協会</v>
          </cell>
          <cell r="AV417" t="str">
            <v/>
          </cell>
          <cell r="AW417" t="str">
            <v/>
          </cell>
          <cell r="AX417" t="str">
            <v/>
          </cell>
        </row>
        <row r="418">
          <cell r="A418" t="str">
            <v>7283</v>
          </cell>
          <cell r="B418" t="str">
            <v>10-7283-0</v>
          </cell>
          <cell r="D418" t="str">
            <v>10</v>
          </cell>
          <cell r="E418" t="str">
            <v>渡辺</v>
          </cell>
          <cell r="F418" t="str">
            <v>7283-0</v>
          </cell>
          <cell r="G418" t="str">
            <v>社）大阪建築士事務所協会</v>
          </cell>
          <cell r="H418">
            <v>1</v>
          </cell>
          <cell r="I418" t="str">
            <v>○</v>
          </cell>
          <cell r="J418" t="str">
            <v>○</v>
          </cell>
          <cell r="K418" t="str">
            <v>ﾌｫｰﾏｯﾄ</v>
          </cell>
          <cell r="L418" t="str">
            <v>通常★</v>
          </cell>
          <cell r="M418" t="str">
            <v>ﾌｫｰﾏｯﾄ</v>
          </cell>
          <cell r="N418" t="str">
            <v>通常★</v>
          </cell>
          <cell r="O418" t="str">
            <v/>
          </cell>
          <cell r="P418" t="str">
            <v/>
          </cell>
          <cell r="Q418" t="str">
            <v/>
          </cell>
          <cell r="R418" t="str">
            <v>×</v>
          </cell>
          <cell r="S418" t="str">
            <v/>
          </cell>
          <cell r="T418" t="str">
            <v/>
          </cell>
          <cell r="U418" t="str">
            <v/>
          </cell>
          <cell r="V418" t="str">
            <v/>
          </cell>
          <cell r="W418" t="str">
            <v/>
          </cell>
          <cell r="X418" t="str">
            <v/>
          </cell>
          <cell r="Y418" t="str">
            <v>お客様各位</v>
          </cell>
          <cell r="AA418" t="str">
            <v/>
          </cell>
          <cell r="AB418" t="str">
            <v>丸大食品株式会社</v>
          </cell>
          <cell r="AC418" t="str">
            <v/>
          </cell>
          <cell r="AD418" t="str">
            <v/>
          </cell>
          <cell r="AE418" t="str">
            <v/>
          </cell>
          <cell r="AF418" t="str">
            <v/>
          </cell>
          <cell r="AG418" t="str">
            <v/>
          </cell>
          <cell r="AH418" t="str">
            <v>○</v>
          </cell>
          <cell r="AI418" t="str">
            <v>○</v>
          </cell>
          <cell r="AJ418" t="str">
            <v>○</v>
          </cell>
          <cell r="AK418" t="str">
            <v/>
          </cell>
          <cell r="AL418" t="str">
            <v/>
          </cell>
          <cell r="AM418" t="str">
            <v/>
          </cell>
          <cell r="AO418">
            <v>30</v>
          </cell>
          <cell r="AP418">
            <v>20</v>
          </cell>
          <cell r="AQ418">
            <v>990</v>
          </cell>
          <cell r="AR418" t="str">
            <v>しない</v>
          </cell>
          <cell r="AS418">
            <v>6</v>
          </cell>
          <cell r="AT418">
            <v>11</v>
          </cell>
          <cell r="AU418" t="str">
            <v>社）大阪建築士事務所協会</v>
          </cell>
          <cell r="AV418" t="str">
            <v/>
          </cell>
          <cell r="AW418" t="str">
            <v/>
          </cell>
          <cell r="AX418" t="str">
            <v/>
          </cell>
        </row>
        <row r="419">
          <cell r="A419" t="str">
            <v>7286</v>
          </cell>
          <cell r="B419" t="str">
            <v>10-7286-0</v>
          </cell>
          <cell r="D419" t="str">
            <v>10</v>
          </cell>
          <cell r="E419" t="str">
            <v>渡辺</v>
          </cell>
          <cell r="F419" t="str">
            <v>7286-0</v>
          </cell>
          <cell r="G419" t="str">
            <v>横浜港友会</v>
          </cell>
          <cell r="H419">
            <v>15</v>
          </cell>
          <cell r="I419" t="str">
            <v>○</v>
          </cell>
          <cell r="J419" t="str">
            <v>○</v>
          </cell>
          <cell r="K419" t="str">
            <v>ﾌｫｰﾏｯﾄ</v>
          </cell>
          <cell r="L419" t="str">
            <v>通常★</v>
          </cell>
          <cell r="M419" t="str">
            <v>ﾌｫｰﾏｯﾄ</v>
          </cell>
          <cell r="N419" t="str">
            <v>通常★</v>
          </cell>
          <cell r="O419" t="str">
            <v/>
          </cell>
          <cell r="P419" t="str">
            <v/>
          </cell>
          <cell r="Q419" t="str">
            <v/>
          </cell>
          <cell r="R419" t="str">
            <v/>
          </cell>
          <cell r="S419" t="str">
            <v>＠</v>
          </cell>
          <cell r="T419" t="str">
            <v>通常★</v>
          </cell>
          <cell r="U419" t="str">
            <v>＠</v>
          </cell>
          <cell r="V419" t="str">
            <v>通常★</v>
          </cell>
          <cell r="W419" t="str">
            <v>ﾌｫｰﾏｯﾄ</v>
          </cell>
          <cell r="X419" t="str">
            <v>通常</v>
          </cell>
          <cell r="Y419" t="str">
            <v>お客様各位</v>
          </cell>
          <cell r="AB419" t="str">
            <v>丸大食品株式会社</v>
          </cell>
          <cell r="AC419" t="str">
            <v/>
          </cell>
          <cell r="AD419" t="str">
            <v>○</v>
          </cell>
          <cell r="AE419" t="str">
            <v>FAX又は郵送にて</v>
          </cell>
          <cell r="AF419" t="str">
            <v>○</v>
          </cell>
          <cell r="AG419" t="str">
            <v>○</v>
          </cell>
          <cell r="AH419" t="str">
            <v>○</v>
          </cell>
          <cell r="AI419" t="str">
            <v>○</v>
          </cell>
          <cell r="AJ419" t="str">
            <v>○</v>
          </cell>
          <cell r="AK419" t="str">
            <v>○</v>
          </cell>
          <cell r="AL419" t="str">
            <v>○</v>
          </cell>
          <cell r="AM419" t="str">
            <v>○</v>
          </cell>
          <cell r="AO419">
            <v>30</v>
          </cell>
          <cell r="AP419">
            <v>20</v>
          </cell>
          <cell r="AQ419">
            <v>990</v>
          </cell>
          <cell r="AR419" t="str">
            <v>しない</v>
          </cell>
          <cell r="AS419">
            <v>6</v>
          </cell>
          <cell r="AT419">
            <v>11</v>
          </cell>
          <cell r="AU419" t="str">
            <v>横浜港友会</v>
          </cell>
          <cell r="AV419" t="str">
            <v>16</v>
          </cell>
          <cell r="AW419" t="str">
            <v/>
          </cell>
          <cell r="AX419" t="str">
            <v/>
          </cell>
        </row>
        <row r="420">
          <cell r="A420" t="str">
            <v>7295</v>
          </cell>
          <cell r="B420" t="str">
            <v>10-7295-0</v>
          </cell>
          <cell r="D420" t="str">
            <v>10</v>
          </cell>
          <cell r="E420" t="str">
            <v>渡辺</v>
          </cell>
          <cell r="F420" t="str">
            <v>7295-0</v>
          </cell>
          <cell r="G420" t="str">
            <v>愛知県電機商業組合</v>
          </cell>
          <cell r="H420">
            <v>23</v>
          </cell>
          <cell r="I420" t="str">
            <v>○</v>
          </cell>
          <cell r="J420" t="str">
            <v>○</v>
          </cell>
          <cell r="K420" t="str">
            <v>ﾌｫｰﾏｯﾄ</v>
          </cell>
          <cell r="L420" t="str">
            <v>通常+自家用★</v>
          </cell>
          <cell r="M420" t="str">
            <v>ﾌｫｰﾏｯﾄ</v>
          </cell>
          <cell r="N420" t="str">
            <v>通常+自家用★</v>
          </cell>
          <cell r="O420" t="str">
            <v>変更しない</v>
          </cell>
          <cell r="P420" t="str">
            <v>変更しない</v>
          </cell>
          <cell r="Q420" t="str">
            <v>変更しない</v>
          </cell>
          <cell r="R420" t="str">
            <v>◎</v>
          </cell>
          <cell r="S420" t="str">
            <v>ﾌｫｰﾏｯﾄ</v>
          </cell>
          <cell r="T420" t="str">
            <v>通常★</v>
          </cell>
          <cell r="U420" t="str">
            <v>ﾌｫｰﾏｯﾄ</v>
          </cell>
          <cell r="V420" t="str">
            <v>通常★</v>
          </cell>
          <cell r="W420" t="str">
            <v>ﾌｫｰﾏｯﾄ</v>
          </cell>
          <cell r="X420" t="str">
            <v>通常</v>
          </cell>
          <cell r="Y420" t="str">
            <v>お客様各位</v>
          </cell>
          <cell r="AA420" t="str">
            <v/>
          </cell>
          <cell r="AB420" t="str">
            <v>丸大食品株式会社</v>
          </cell>
          <cell r="AC420" t="str">
            <v>裏面</v>
          </cell>
          <cell r="AD420" t="str">
            <v>○</v>
          </cell>
          <cell r="AE420" t="str">
            <v>FAXにて</v>
          </cell>
          <cell r="AF420" t="str">
            <v>○</v>
          </cell>
          <cell r="AG420" t="str">
            <v>○</v>
          </cell>
          <cell r="AH420" t="str">
            <v>○</v>
          </cell>
          <cell r="AI420" t="str">
            <v>○</v>
          </cell>
          <cell r="AJ420" t="str">
            <v>○</v>
          </cell>
          <cell r="AK420" t="str">
            <v>○</v>
          </cell>
          <cell r="AL420" t="str">
            <v>○</v>
          </cell>
          <cell r="AM420" t="str">
            <v>○</v>
          </cell>
          <cell r="AO420">
            <v>30</v>
          </cell>
          <cell r="AP420">
            <v>20</v>
          </cell>
          <cell r="AQ420">
            <v>990</v>
          </cell>
          <cell r="AR420" t="str">
            <v>しない</v>
          </cell>
          <cell r="AS420">
            <v>6</v>
          </cell>
          <cell r="AT420">
            <v>10</v>
          </cell>
          <cell r="AU420" t="str">
            <v>愛知県電機商業組合</v>
          </cell>
          <cell r="AV420" t="str">
            <v>18</v>
          </cell>
          <cell r="AW420" t="str">
            <v/>
          </cell>
          <cell r="AX420" t="str">
            <v/>
          </cell>
        </row>
        <row r="421">
          <cell r="A421" t="str">
            <v>7335</v>
          </cell>
          <cell r="B421" t="str">
            <v>10-7335-0</v>
          </cell>
          <cell r="D421" t="str">
            <v>10</v>
          </cell>
          <cell r="E421" t="str">
            <v>渡辺</v>
          </cell>
          <cell r="F421" t="str">
            <v>7335-0</v>
          </cell>
          <cell r="G421" t="str">
            <v>山梨県建設業協会</v>
          </cell>
          <cell r="H421">
            <v>0</v>
          </cell>
          <cell r="I421" t="str">
            <v>○</v>
          </cell>
          <cell r="J421" t="str">
            <v>○</v>
          </cell>
          <cell r="K421" t="str">
            <v>ﾌｫｰﾏｯﾄ</v>
          </cell>
          <cell r="L421" t="str">
            <v>企業名なし(990)</v>
          </cell>
          <cell r="M421" t="str">
            <v>ﾌｫｰﾏｯﾄ</v>
          </cell>
          <cell r="N421" t="str">
            <v>企業名なし(990)</v>
          </cell>
          <cell r="O421" t="str">
            <v>変更しない</v>
          </cell>
          <cell r="P421" t="str">
            <v>変更しない</v>
          </cell>
          <cell r="Q421" t="str">
            <v>変更しない</v>
          </cell>
          <cell r="R421" t="str">
            <v/>
          </cell>
          <cell r="S421" t="str">
            <v>ﾌｫｰﾏｯﾄ</v>
          </cell>
          <cell r="T421" t="str">
            <v>通常★</v>
          </cell>
          <cell r="U421" t="str">
            <v>ﾌｫｰﾏｯﾄ</v>
          </cell>
          <cell r="V421" t="str">
            <v>通常★</v>
          </cell>
          <cell r="W421" t="str">
            <v>ﾌｫｰﾏｯﾄ</v>
          </cell>
          <cell r="X421" t="str">
            <v>通常</v>
          </cell>
          <cell r="Y421" t="str">
            <v>お客様各位</v>
          </cell>
          <cell r="AA421" t="str">
            <v/>
          </cell>
          <cell r="AB421" t="str">
            <v>丸大食品株式会社</v>
          </cell>
          <cell r="AC421" t="str">
            <v>裏面</v>
          </cell>
          <cell r="AD421" t="str">
            <v>○</v>
          </cell>
          <cell r="AE421" t="str">
            <v>郵送又はFAXにて</v>
          </cell>
          <cell r="AF421" t="str">
            <v>○</v>
          </cell>
          <cell r="AG421" t="str">
            <v>○</v>
          </cell>
          <cell r="AH421" t="str">
            <v>○</v>
          </cell>
          <cell r="AI421" t="str">
            <v>○</v>
          </cell>
          <cell r="AJ421" t="str">
            <v>○</v>
          </cell>
          <cell r="AK421" t="str">
            <v/>
          </cell>
          <cell r="AL421" t="str">
            <v>○</v>
          </cell>
          <cell r="AM421" t="str">
            <v>○</v>
          </cell>
          <cell r="AO421">
            <v>30</v>
          </cell>
          <cell r="AP421">
            <v>20</v>
          </cell>
          <cell r="AQ421">
            <v>990</v>
          </cell>
          <cell r="AR421" t="str">
            <v>しない</v>
          </cell>
          <cell r="AS421">
            <v>6</v>
          </cell>
          <cell r="AT421">
            <v>11</v>
          </cell>
          <cell r="AU421" t="str">
            <v>山梨県建設業協会</v>
          </cell>
          <cell r="AV421" t="str">
            <v/>
          </cell>
          <cell r="AW421" t="str">
            <v/>
          </cell>
          <cell r="AX421" t="str">
            <v/>
          </cell>
        </row>
        <row r="422">
          <cell r="A422" t="str">
            <v>7338</v>
          </cell>
          <cell r="B422" t="str">
            <v>10-7338-0</v>
          </cell>
          <cell r="D422" t="str">
            <v>10</v>
          </cell>
          <cell r="E422" t="str">
            <v>渡辺</v>
          </cell>
          <cell r="F422" t="str">
            <v>7338-0</v>
          </cell>
          <cell r="G422" t="str">
            <v>東京紙器工業　組合</v>
          </cell>
          <cell r="H422">
            <v>3</v>
          </cell>
          <cell r="I422" t="str">
            <v>○</v>
          </cell>
          <cell r="J422" t="str">
            <v>○</v>
          </cell>
          <cell r="K422" t="str">
            <v>ﾌｫｰﾏｯﾄ</v>
          </cell>
          <cell r="L422" t="str">
            <v>通常+自家用★</v>
          </cell>
          <cell r="M422" t="str">
            <v>ﾌｫｰﾏｯﾄ</v>
          </cell>
          <cell r="N422" t="str">
            <v>通常+自家用★</v>
          </cell>
          <cell r="O422" t="str">
            <v>変更しない</v>
          </cell>
          <cell r="P422" t="str">
            <v>変更しない</v>
          </cell>
          <cell r="Q422" t="str">
            <v>変更しない</v>
          </cell>
          <cell r="R422" t="str">
            <v>○</v>
          </cell>
          <cell r="S422" t="str">
            <v>ﾌｫｰﾏｯﾄ</v>
          </cell>
          <cell r="T422" t="str">
            <v>通常★</v>
          </cell>
          <cell r="U422" t="str">
            <v>ﾌｫｰﾏｯﾄ</v>
          </cell>
          <cell r="V422" t="str">
            <v>通常★</v>
          </cell>
          <cell r="W422" t="str">
            <v>ﾌｫｰﾏｯﾄ</v>
          </cell>
          <cell r="X422" t="str">
            <v>通常</v>
          </cell>
          <cell r="Y422" t="str">
            <v>お客様各位</v>
          </cell>
          <cell r="AA422" t="str">
            <v/>
          </cell>
          <cell r="AB422" t="str">
            <v>賛助会員　丸大食品株式会社</v>
          </cell>
          <cell r="AC422" t="str">
            <v>裏面</v>
          </cell>
          <cell r="AD422" t="str">
            <v>○</v>
          </cell>
          <cell r="AE422" t="str">
            <v>FAXにて</v>
          </cell>
          <cell r="AF422" t="str">
            <v>○</v>
          </cell>
          <cell r="AG422" t="str">
            <v>○</v>
          </cell>
          <cell r="AH422" t="str">
            <v>○</v>
          </cell>
          <cell r="AI422" t="str">
            <v>○</v>
          </cell>
          <cell r="AJ422" t="str">
            <v>○</v>
          </cell>
          <cell r="AK422" t="str">
            <v>○</v>
          </cell>
          <cell r="AL422" t="str">
            <v>○</v>
          </cell>
          <cell r="AM422" t="str">
            <v>○</v>
          </cell>
          <cell r="AO422">
            <v>30</v>
          </cell>
          <cell r="AP422">
            <v>20</v>
          </cell>
          <cell r="AQ422">
            <v>990</v>
          </cell>
          <cell r="AR422" t="str">
            <v>しない</v>
          </cell>
          <cell r="AS422">
            <v>5</v>
          </cell>
          <cell r="AT422">
            <v>11</v>
          </cell>
          <cell r="AU422" t="str">
            <v>東京紙器工業　組合</v>
          </cell>
          <cell r="AV422" t="str">
            <v>16</v>
          </cell>
          <cell r="AW422" t="str">
            <v/>
          </cell>
          <cell r="AX422" t="str">
            <v/>
          </cell>
        </row>
        <row r="423">
          <cell r="A423" t="str">
            <v>7357</v>
          </cell>
          <cell r="B423" t="str">
            <v>10-7357-0</v>
          </cell>
          <cell r="D423" t="str">
            <v>10</v>
          </cell>
          <cell r="E423" t="str">
            <v>渡辺</v>
          </cell>
          <cell r="F423" t="str">
            <v>7357-0</v>
          </cell>
          <cell r="G423" t="str">
            <v>ジェイウエック協同組合</v>
          </cell>
          <cell r="H423">
            <v>17</v>
          </cell>
          <cell r="I423" t="str">
            <v>○</v>
          </cell>
          <cell r="J423" t="str">
            <v>○</v>
          </cell>
          <cell r="K423" t="str">
            <v>ﾌｫｰﾏｯﾄ</v>
          </cell>
          <cell r="L423" t="str">
            <v>通常★</v>
          </cell>
          <cell r="M423" t="str">
            <v>ﾌｫｰﾏｯﾄ</v>
          </cell>
          <cell r="N423" t="str">
            <v>通常★</v>
          </cell>
          <cell r="O423" t="str">
            <v/>
          </cell>
          <cell r="P423" t="str">
            <v/>
          </cell>
          <cell r="Q423" t="str">
            <v/>
          </cell>
          <cell r="R423" t="str">
            <v/>
          </cell>
          <cell r="S423" t="str">
            <v>ﾌｫｰﾏｯﾄ</v>
          </cell>
          <cell r="T423" t="str">
            <v>通常★</v>
          </cell>
          <cell r="U423" t="str">
            <v>ﾌｫｰﾏｯﾄ</v>
          </cell>
          <cell r="V423" t="str">
            <v>通常★</v>
          </cell>
          <cell r="W423" t="str">
            <v>ﾌｫｰﾏｯﾄ</v>
          </cell>
          <cell r="X423" t="str">
            <v>通常</v>
          </cell>
          <cell r="Y423" t="str">
            <v>お客様各位</v>
          </cell>
          <cell r="AA423" t="str">
            <v/>
          </cell>
          <cell r="AB423" t="str">
            <v>ジェイウエック協同組合</v>
          </cell>
          <cell r="AC423" t="str">
            <v>裏面</v>
          </cell>
          <cell r="AD423" t="str">
            <v>○</v>
          </cell>
          <cell r="AE423" t="str">
            <v>FAX又は郵送にて</v>
          </cell>
          <cell r="AF423" t="str">
            <v>○</v>
          </cell>
          <cell r="AG423" t="str">
            <v>○</v>
          </cell>
          <cell r="AH423" t="str">
            <v>○</v>
          </cell>
          <cell r="AI423" t="str">
            <v>○</v>
          </cell>
          <cell r="AJ423" t="str">
            <v>○</v>
          </cell>
          <cell r="AK423" t="str">
            <v>○</v>
          </cell>
          <cell r="AL423" t="str">
            <v>○</v>
          </cell>
          <cell r="AM423" t="str">
            <v>○</v>
          </cell>
          <cell r="AO423">
            <v>30</v>
          </cell>
          <cell r="AP423">
            <v>20</v>
          </cell>
          <cell r="AQ423">
            <v>990</v>
          </cell>
          <cell r="AR423" t="str">
            <v>しない</v>
          </cell>
          <cell r="AS423">
            <v>5</v>
          </cell>
          <cell r="AT423">
            <v>11</v>
          </cell>
          <cell r="AU423" t="str">
            <v>ジェイウエック協同組合</v>
          </cell>
          <cell r="AV423" t="str">
            <v>16</v>
          </cell>
          <cell r="AW423" t="str">
            <v/>
          </cell>
          <cell r="AX423" t="str">
            <v/>
          </cell>
        </row>
        <row r="424">
          <cell r="A424" t="str">
            <v>7357-1</v>
          </cell>
          <cell r="B424" t="str">
            <v>10-7357-1</v>
          </cell>
          <cell r="D424" t="str">
            <v>10</v>
          </cell>
          <cell r="E424" t="str">
            <v>渡辺</v>
          </cell>
          <cell r="F424" t="str">
            <v>7357-1</v>
          </cell>
          <cell r="G424" t="str">
            <v>多摩工器㈱</v>
          </cell>
          <cell r="H424">
            <v>1</v>
          </cell>
          <cell r="I424" t="str">
            <v>○</v>
          </cell>
          <cell r="J424" t="str">
            <v>○</v>
          </cell>
          <cell r="K424" t="str">
            <v>ﾌｫｰﾏｯﾄ</v>
          </cell>
          <cell r="L424" t="str">
            <v>通常★</v>
          </cell>
          <cell r="M424" t="str">
            <v>ﾌｫｰﾏｯﾄ</v>
          </cell>
          <cell r="N424" t="str">
            <v>通常★</v>
          </cell>
          <cell r="O424" t="str">
            <v/>
          </cell>
          <cell r="P424" t="str">
            <v/>
          </cell>
          <cell r="Q424" t="str">
            <v/>
          </cell>
          <cell r="R424" t="str">
            <v>×</v>
          </cell>
          <cell r="S424" t="str">
            <v>ﾌｫｰﾏｯﾄ</v>
          </cell>
          <cell r="T424" t="str">
            <v>通常★</v>
          </cell>
          <cell r="U424" t="str">
            <v>ﾌｫｰﾏｯﾄ</v>
          </cell>
          <cell r="V424" t="str">
            <v>通常★</v>
          </cell>
          <cell r="W424" t="str">
            <v>ﾌｫｰﾏｯﾄ</v>
          </cell>
          <cell r="X424" t="str">
            <v/>
          </cell>
          <cell r="Y424" t="str">
            <v>お客様各位</v>
          </cell>
          <cell r="AA424" t="str">
            <v/>
          </cell>
          <cell r="AB424" t="str">
            <v>丸大食品株式会社</v>
          </cell>
          <cell r="AC424" t="str">
            <v>別紙</v>
          </cell>
          <cell r="AD424" t="str">
            <v>○</v>
          </cell>
          <cell r="AE424" t="str">
            <v/>
          </cell>
          <cell r="AF424" t="str">
            <v/>
          </cell>
          <cell r="AG424" t="str">
            <v/>
          </cell>
          <cell r="AH424" t="str">
            <v>○</v>
          </cell>
          <cell r="AI424" t="str">
            <v>○</v>
          </cell>
          <cell r="AJ424" t="str">
            <v>○</v>
          </cell>
          <cell r="AK424" t="str">
            <v/>
          </cell>
          <cell r="AL424" t="str">
            <v/>
          </cell>
          <cell r="AM424" t="str">
            <v/>
          </cell>
          <cell r="AO424">
            <v>30</v>
          </cell>
          <cell r="AP424">
            <v>20</v>
          </cell>
          <cell r="AQ424">
            <v>990</v>
          </cell>
          <cell r="AR424" t="str">
            <v>しない</v>
          </cell>
          <cell r="AS424">
            <v>6</v>
          </cell>
          <cell r="AT424">
            <v>11</v>
          </cell>
          <cell r="AU424" t="str">
            <v/>
          </cell>
          <cell r="AV424" t="str">
            <v/>
          </cell>
          <cell r="AW424" t="str">
            <v/>
          </cell>
          <cell r="AX424" t="str">
            <v/>
          </cell>
        </row>
        <row r="425">
          <cell r="A425" t="str">
            <v>7358</v>
          </cell>
          <cell r="B425" t="str">
            <v>10-7358-0</v>
          </cell>
          <cell r="D425" t="str">
            <v>10</v>
          </cell>
          <cell r="E425" t="str">
            <v>渡辺</v>
          </cell>
          <cell r="F425" t="str">
            <v>7358-0</v>
          </cell>
          <cell r="G425" t="str">
            <v>東京トラック同盟協同組合</v>
          </cell>
          <cell r="H425">
            <v>2</v>
          </cell>
          <cell r="I425" t="str">
            <v>○</v>
          </cell>
          <cell r="J425" t="str">
            <v>○</v>
          </cell>
          <cell r="K425" t="str">
            <v>ﾌｫｰﾏｯﾄ</v>
          </cell>
          <cell r="L425" t="str">
            <v>企業名なし(990)</v>
          </cell>
          <cell r="M425" t="str">
            <v>ﾌｫｰﾏｯﾄ</v>
          </cell>
          <cell r="N425" t="str">
            <v>企業名なし(990)</v>
          </cell>
          <cell r="O425" t="str">
            <v>変更しない</v>
          </cell>
          <cell r="P425" t="str">
            <v>変更しない</v>
          </cell>
          <cell r="Q425" t="str">
            <v>変更しない</v>
          </cell>
          <cell r="R425" t="str">
            <v>×</v>
          </cell>
          <cell r="S425" t="str">
            <v>ﾌｫｰﾏｯﾄ</v>
          </cell>
          <cell r="T425" t="str">
            <v>通常★</v>
          </cell>
          <cell r="U425" t="str">
            <v>ﾌｫｰﾏｯﾄ</v>
          </cell>
          <cell r="V425" t="str">
            <v>通常★</v>
          </cell>
          <cell r="W425" t="str">
            <v>ﾌｫｰﾏｯﾄ</v>
          </cell>
          <cell r="X425" t="str">
            <v>通常</v>
          </cell>
          <cell r="Y425" t="str">
            <v>お客様各位</v>
          </cell>
          <cell r="Z425" t="str">
            <v/>
          </cell>
          <cell r="AA425" t="str">
            <v/>
          </cell>
          <cell r="AB425" t="str">
            <v>丸大食品株式会社</v>
          </cell>
          <cell r="AC425" t="str">
            <v>裏面</v>
          </cell>
          <cell r="AD425" t="str">
            <v>○</v>
          </cell>
          <cell r="AE425" t="str">
            <v>FAXで</v>
          </cell>
          <cell r="AF425" t="str">
            <v>○</v>
          </cell>
          <cell r="AG425" t="str">
            <v>○</v>
          </cell>
          <cell r="AH425" t="str">
            <v>○</v>
          </cell>
          <cell r="AI425" t="str">
            <v>○</v>
          </cell>
          <cell r="AJ425" t="str">
            <v>○</v>
          </cell>
          <cell r="AK425" t="str">
            <v>○</v>
          </cell>
          <cell r="AL425" t="str">
            <v>○</v>
          </cell>
          <cell r="AM425" t="str">
            <v>○</v>
          </cell>
          <cell r="AO425">
            <v>30</v>
          </cell>
          <cell r="AP425">
            <v>20</v>
          </cell>
          <cell r="AQ425">
            <v>990</v>
          </cell>
          <cell r="AR425" t="str">
            <v>しない</v>
          </cell>
          <cell r="AS425">
            <v>6</v>
          </cell>
          <cell r="AT425">
            <v>11</v>
          </cell>
          <cell r="AU425" t="str">
            <v>東京トラック同盟協同組合</v>
          </cell>
          <cell r="AV425" t="str">
            <v/>
          </cell>
          <cell r="AW425" t="str">
            <v/>
          </cell>
          <cell r="AX425" t="str">
            <v/>
          </cell>
        </row>
        <row r="426">
          <cell r="A426" t="str">
            <v>7380</v>
          </cell>
          <cell r="B426" t="str">
            <v>10-7380-0</v>
          </cell>
          <cell r="D426" t="str">
            <v>10</v>
          </cell>
          <cell r="E426" t="str">
            <v>渡辺</v>
          </cell>
          <cell r="F426" t="str">
            <v>7380-0</v>
          </cell>
          <cell r="G426" t="str">
            <v>協同組合情報サービス</v>
          </cell>
          <cell r="H426">
            <v>1</v>
          </cell>
          <cell r="I426" t="str">
            <v>○</v>
          </cell>
          <cell r="J426" t="str">
            <v>○</v>
          </cell>
          <cell r="K426" t="str">
            <v>ﾌｫｰﾏｯﾄ</v>
          </cell>
          <cell r="L426" t="str">
            <v>企業名なし(990)</v>
          </cell>
          <cell r="M426" t="str">
            <v>ﾌｫｰﾏｯﾄ</v>
          </cell>
          <cell r="N426" t="str">
            <v>企業名なし(990)</v>
          </cell>
          <cell r="O426" t="str">
            <v>変更しない</v>
          </cell>
          <cell r="P426" t="str">
            <v>変更しない</v>
          </cell>
          <cell r="Q426" t="str">
            <v>変更しない</v>
          </cell>
          <cell r="R426" t="str">
            <v>◎</v>
          </cell>
          <cell r="S426" t="str">
            <v>ﾌｫｰﾏｯﾄ</v>
          </cell>
          <cell r="T426" t="str">
            <v>通常★</v>
          </cell>
          <cell r="U426" t="str">
            <v>ﾌｫｰﾏｯﾄ</v>
          </cell>
          <cell r="V426" t="str">
            <v>通常★</v>
          </cell>
          <cell r="W426" t="str">
            <v>ﾌｫｰﾏｯﾄ</v>
          </cell>
          <cell r="X426" t="str">
            <v>通常</v>
          </cell>
          <cell r="Y426" t="str">
            <v>お客様各位</v>
          </cell>
          <cell r="Z426" t="str">
            <v/>
          </cell>
          <cell r="AA426" t="str">
            <v>協同組合情報サービス</v>
          </cell>
          <cell r="AB426" t="str">
            <v>丸大食品株式会社</v>
          </cell>
          <cell r="AC426" t="str">
            <v>裏面</v>
          </cell>
          <cell r="AD426" t="str">
            <v>○</v>
          </cell>
          <cell r="AE426" t="str">
            <v>FAXで</v>
          </cell>
          <cell r="AF426" t="str">
            <v>○</v>
          </cell>
          <cell r="AG426" t="str">
            <v>○</v>
          </cell>
          <cell r="AH426" t="str">
            <v>○</v>
          </cell>
          <cell r="AI426" t="str">
            <v>○</v>
          </cell>
          <cell r="AJ426" t="str">
            <v>○</v>
          </cell>
          <cell r="AK426" t="str">
            <v>○</v>
          </cell>
          <cell r="AL426" t="str">
            <v>○</v>
          </cell>
          <cell r="AM426" t="str">
            <v>○</v>
          </cell>
          <cell r="AO426">
            <v>30</v>
          </cell>
          <cell r="AP426">
            <v>20</v>
          </cell>
          <cell r="AQ426">
            <v>990</v>
          </cell>
          <cell r="AR426" t="str">
            <v>しない</v>
          </cell>
          <cell r="AS426">
            <v>5</v>
          </cell>
          <cell r="AT426">
            <v>10</v>
          </cell>
          <cell r="AU426" t="str">
            <v>協同組合　　　　　　　　　　情報サービス</v>
          </cell>
          <cell r="AV426" t="str">
            <v/>
          </cell>
          <cell r="AW426" t="str">
            <v/>
          </cell>
          <cell r="AX426" t="str">
            <v/>
          </cell>
        </row>
        <row r="427">
          <cell r="A427" t="str">
            <v>7396</v>
          </cell>
          <cell r="B427" t="str">
            <v>10-7396-0</v>
          </cell>
          <cell r="D427" t="str">
            <v>10</v>
          </cell>
          <cell r="E427" t="str">
            <v>渡辺</v>
          </cell>
          <cell r="F427" t="str">
            <v>7396-0</v>
          </cell>
          <cell r="G427" t="str">
            <v>東京自動車タイヤ商工協同組合</v>
          </cell>
          <cell r="H427">
            <v>5</v>
          </cell>
          <cell r="I427" t="str">
            <v>○</v>
          </cell>
          <cell r="J427" t="str">
            <v>○</v>
          </cell>
          <cell r="K427" t="str">
            <v>ﾌｫｰﾏｯﾄ</v>
          </cell>
          <cell r="L427" t="str">
            <v>通常+自家用★</v>
          </cell>
          <cell r="M427" t="str">
            <v>ﾌｫｰﾏｯﾄ</v>
          </cell>
          <cell r="N427" t="str">
            <v>通常+自家用★</v>
          </cell>
          <cell r="O427" t="str">
            <v>変更しない</v>
          </cell>
          <cell r="P427" t="str">
            <v>変更しない</v>
          </cell>
          <cell r="Q427" t="str">
            <v>変更しない</v>
          </cell>
          <cell r="R427" t="str">
            <v>◎</v>
          </cell>
          <cell r="S427" t="str">
            <v>ﾌｫｰﾏｯﾄ</v>
          </cell>
          <cell r="T427" t="str">
            <v>通常★</v>
          </cell>
          <cell r="U427" t="str">
            <v>ﾌｫｰﾏｯﾄ</v>
          </cell>
          <cell r="V427" t="str">
            <v>通常★</v>
          </cell>
          <cell r="W427" t="str">
            <v>ﾌｫｰﾏｯﾄ</v>
          </cell>
          <cell r="X427" t="str">
            <v>通常</v>
          </cell>
          <cell r="Y427" t="str">
            <v>お客様各位</v>
          </cell>
          <cell r="AA427" t="str">
            <v>東京自動車タイヤ商工協同組合</v>
          </cell>
          <cell r="AB427" t="str">
            <v>丸大食品株式会社</v>
          </cell>
          <cell r="AC427" t="str">
            <v>裏面</v>
          </cell>
          <cell r="AD427" t="str">
            <v>○</v>
          </cell>
          <cell r="AE427" t="str">
            <v>FAXで</v>
          </cell>
          <cell r="AF427" t="str">
            <v>○</v>
          </cell>
          <cell r="AG427" t="str">
            <v>○</v>
          </cell>
          <cell r="AH427" t="str">
            <v>○</v>
          </cell>
          <cell r="AI427" t="str">
            <v>○</v>
          </cell>
          <cell r="AJ427" t="str">
            <v>○</v>
          </cell>
          <cell r="AK427" t="str">
            <v>○</v>
          </cell>
          <cell r="AL427" t="str">
            <v>○</v>
          </cell>
          <cell r="AM427" t="str">
            <v>○</v>
          </cell>
          <cell r="AO427">
            <v>30</v>
          </cell>
          <cell r="AP427">
            <v>20</v>
          </cell>
          <cell r="AQ427">
            <v>990</v>
          </cell>
          <cell r="AR427" t="str">
            <v>しない</v>
          </cell>
          <cell r="AS427">
            <v>6</v>
          </cell>
          <cell r="AT427">
            <v>11</v>
          </cell>
          <cell r="AU427" t="str">
            <v>東京自動車タイヤ商工　　協同組合</v>
          </cell>
          <cell r="AV427" t="str">
            <v/>
          </cell>
          <cell r="AW427" t="str">
            <v/>
          </cell>
          <cell r="AX427" t="str">
            <v/>
          </cell>
        </row>
        <row r="428">
          <cell r="A428" t="str">
            <v>7397</v>
          </cell>
          <cell r="B428" t="str">
            <v>10-7397-0</v>
          </cell>
          <cell r="D428" t="str">
            <v>10</v>
          </cell>
          <cell r="E428" t="str">
            <v>渡辺</v>
          </cell>
          <cell r="F428" t="str">
            <v>7397-0</v>
          </cell>
          <cell r="G428" t="str">
            <v>関東鋲螺釘工業協同組合</v>
          </cell>
          <cell r="H428">
            <v>0</v>
          </cell>
          <cell r="I428" t="str">
            <v>○</v>
          </cell>
          <cell r="J428" t="str">
            <v>○</v>
          </cell>
          <cell r="K428" t="str">
            <v>ﾌｫｰﾏｯﾄ</v>
          </cell>
          <cell r="L428" t="str">
            <v>企業名なし(990)</v>
          </cell>
          <cell r="M428" t="str">
            <v>ﾌｫｰﾏｯﾄ</v>
          </cell>
          <cell r="N428" t="str">
            <v>企業名なし(990)</v>
          </cell>
          <cell r="O428" t="str">
            <v>変更しない</v>
          </cell>
          <cell r="P428" t="str">
            <v>変更しない</v>
          </cell>
          <cell r="Q428" t="str">
            <v>変更しない</v>
          </cell>
          <cell r="R428" t="str">
            <v>◎</v>
          </cell>
          <cell r="S428" t="str">
            <v>ﾌｫｰﾏｯﾄ</v>
          </cell>
          <cell r="T428" t="str">
            <v>通常★</v>
          </cell>
          <cell r="U428" t="str">
            <v>ﾌｫｰﾏｯﾄ</v>
          </cell>
          <cell r="V428" t="str">
            <v>通常★</v>
          </cell>
          <cell r="W428" t="str">
            <v>ﾌｫｰﾏｯﾄ</v>
          </cell>
          <cell r="X428" t="str">
            <v>通常</v>
          </cell>
          <cell r="Y428" t="str">
            <v>お客様各位</v>
          </cell>
          <cell r="Z428" t="str">
            <v/>
          </cell>
          <cell r="AA428" t="str">
            <v>関東鋲螺釘工業協同組合</v>
          </cell>
          <cell r="AB428" t="str">
            <v>丸大食品株式会社</v>
          </cell>
          <cell r="AC428" t="str">
            <v>裏面</v>
          </cell>
          <cell r="AD428" t="str">
            <v>○</v>
          </cell>
          <cell r="AE428" t="str">
            <v>FAXで</v>
          </cell>
          <cell r="AF428" t="str">
            <v>○</v>
          </cell>
          <cell r="AG428" t="str">
            <v>○</v>
          </cell>
          <cell r="AH428" t="str">
            <v>○</v>
          </cell>
          <cell r="AI428" t="str">
            <v>○</v>
          </cell>
          <cell r="AJ428" t="str">
            <v>○</v>
          </cell>
          <cell r="AK428" t="str">
            <v>○</v>
          </cell>
          <cell r="AL428" t="str">
            <v>○</v>
          </cell>
          <cell r="AM428" t="str">
            <v>○</v>
          </cell>
          <cell r="AO428">
            <v>30</v>
          </cell>
          <cell r="AP428">
            <v>20</v>
          </cell>
          <cell r="AQ428">
            <v>990</v>
          </cell>
          <cell r="AR428" t="str">
            <v>しない</v>
          </cell>
          <cell r="AS428">
            <v>6</v>
          </cell>
          <cell r="AT428">
            <v>11</v>
          </cell>
          <cell r="AU428" t="str">
            <v>関東鋲螺釘工業　　　　　　　協同組合</v>
          </cell>
          <cell r="AV428" t="str">
            <v/>
          </cell>
          <cell r="AW428" t="str">
            <v/>
          </cell>
          <cell r="AX428" t="str">
            <v/>
          </cell>
        </row>
        <row r="429">
          <cell r="A429" t="str">
            <v>7521</v>
          </cell>
          <cell r="B429" t="str">
            <v>10-7521-0</v>
          </cell>
          <cell r="D429" t="str">
            <v>10</v>
          </cell>
          <cell r="E429" t="str">
            <v>渡辺</v>
          </cell>
          <cell r="F429" t="str">
            <v>7521-0</v>
          </cell>
          <cell r="G429" t="str">
            <v>全法務省労働組合東京地本東京支部</v>
          </cell>
          <cell r="H429">
            <v>0</v>
          </cell>
          <cell r="I429" t="str">
            <v>○</v>
          </cell>
          <cell r="J429" t="str">
            <v>○</v>
          </cell>
          <cell r="K429" t="str">
            <v>ﾌｫｰﾏｯﾄ</v>
          </cell>
          <cell r="L429" t="str">
            <v>通常+自家用★</v>
          </cell>
          <cell r="M429" t="str">
            <v>ﾌｫｰﾏｯﾄ</v>
          </cell>
          <cell r="N429" t="str">
            <v>通常+自家用★</v>
          </cell>
          <cell r="O429" t="str">
            <v>変更しない</v>
          </cell>
          <cell r="P429" t="str">
            <v>変更しない</v>
          </cell>
          <cell r="Q429" t="str">
            <v>変更しない</v>
          </cell>
          <cell r="R429" t="str">
            <v>◎</v>
          </cell>
          <cell r="S429" t="str">
            <v>ﾌｫｰﾏｯﾄ</v>
          </cell>
          <cell r="T429" t="str">
            <v>通常★</v>
          </cell>
          <cell r="U429" t="str">
            <v>ﾌｫｰﾏｯﾄ</v>
          </cell>
          <cell r="V429" t="str">
            <v>通常★</v>
          </cell>
          <cell r="W429" t="str">
            <v>ﾌｫｰﾏｯﾄ</v>
          </cell>
          <cell r="X429" t="str">
            <v>通常</v>
          </cell>
          <cell r="Y429" t="str">
            <v>お客様各位</v>
          </cell>
          <cell r="AA429" t="str">
            <v/>
          </cell>
          <cell r="AB429" t="str">
            <v>丸大食品株式会社</v>
          </cell>
          <cell r="AC429" t="str">
            <v>裏面</v>
          </cell>
          <cell r="AD429" t="str">
            <v>○</v>
          </cell>
          <cell r="AE429" t="str">
            <v>FAX（郵送も可）にて</v>
          </cell>
          <cell r="AF429" t="str">
            <v>○</v>
          </cell>
          <cell r="AG429" t="str">
            <v>○</v>
          </cell>
          <cell r="AH429" t="str">
            <v>○</v>
          </cell>
          <cell r="AI429" t="str">
            <v>○</v>
          </cell>
          <cell r="AJ429" t="str">
            <v>○</v>
          </cell>
          <cell r="AK429" t="str">
            <v>○</v>
          </cell>
          <cell r="AL429" t="str">
            <v>○</v>
          </cell>
          <cell r="AM429" t="str">
            <v>○</v>
          </cell>
          <cell r="AO429">
            <v>30</v>
          </cell>
          <cell r="AP429">
            <v>20</v>
          </cell>
          <cell r="AQ429">
            <v>990</v>
          </cell>
          <cell r="AR429" t="str">
            <v>しない</v>
          </cell>
          <cell r="AS429">
            <v>6</v>
          </cell>
          <cell r="AT429">
            <v>11</v>
          </cell>
          <cell r="AU429" t="str">
            <v>全法務省労働組合東京</v>
          </cell>
          <cell r="AV429" t="str">
            <v>18</v>
          </cell>
          <cell r="AW429" t="str">
            <v/>
          </cell>
          <cell r="AX429" t="str">
            <v/>
          </cell>
        </row>
        <row r="430">
          <cell r="A430" t="str">
            <v>7580</v>
          </cell>
          <cell r="B430" t="str">
            <v>10-7580-0</v>
          </cell>
          <cell r="D430" t="str">
            <v>10</v>
          </cell>
          <cell r="E430" t="str">
            <v>渡辺</v>
          </cell>
          <cell r="F430" t="str">
            <v>7580-0</v>
          </cell>
          <cell r="G430" t="str">
            <v>神奈川ＴＴ</v>
          </cell>
          <cell r="H430">
            <v>5</v>
          </cell>
          <cell r="I430" t="str">
            <v>○</v>
          </cell>
          <cell r="J430" t="str">
            <v>○</v>
          </cell>
          <cell r="K430" t="str">
            <v>ﾌｫｰﾏｯﾄ</v>
          </cell>
          <cell r="L430" t="str">
            <v>企業名なし(990)</v>
          </cell>
          <cell r="M430" t="str">
            <v>ﾌｫｰﾏｯﾄ</v>
          </cell>
          <cell r="N430" t="str">
            <v>企業名なし(990)</v>
          </cell>
          <cell r="O430" t="str">
            <v>変更しない</v>
          </cell>
          <cell r="P430" t="str">
            <v>変更しない</v>
          </cell>
          <cell r="Q430" t="str">
            <v>変更しない</v>
          </cell>
          <cell r="R430" t="str">
            <v>○</v>
          </cell>
          <cell r="S430" t="str">
            <v>ﾌｫｰﾏｯﾄ</v>
          </cell>
          <cell r="T430" t="str">
            <v>通常★</v>
          </cell>
          <cell r="U430" t="str">
            <v>ﾌｫｰﾏｯﾄ</v>
          </cell>
          <cell r="V430" t="str">
            <v>通常★</v>
          </cell>
          <cell r="W430" t="str">
            <v>ﾌｫｰﾏｯﾄ</v>
          </cell>
          <cell r="X430" t="str">
            <v>通常</v>
          </cell>
          <cell r="Y430" t="str">
            <v>お客様各位</v>
          </cell>
          <cell r="AA430" t="str">
            <v/>
          </cell>
          <cell r="AB430" t="str">
            <v>丸大食品株式会社</v>
          </cell>
          <cell r="AC430" t="str">
            <v>裏面</v>
          </cell>
          <cell r="AD430" t="str">
            <v>○</v>
          </cell>
          <cell r="AE430" t="str">
            <v>FAXにて</v>
          </cell>
          <cell r="AF430" t="str">
            <v>○</v>
          </cell>
          <cell r="AG430" t="str">
            <v>○</v>
          </cell>
          <cell r="AH430" t="str">
            <v>○</v>
          </cell>
          <cell r="AI430" t="str">
            <v>○</v>
          </cell>
          <cell r="AJ430" t="str">
            <v>○</v>
          </cell>
          <cell r="AK430" t="str">
            <v>○</v>
          </cell>
          <cell r="AL430" t="str">
            <v>○</v>
          </cell>
          <cell r="AM430" t="str">
            <v>○</v>
          </cell>
          <cell r="AO430">
            <v>30</v>
          </cell>
          <cell r="AP430">
            <v>20</v>
          </cell>
          <cell r="AQ430">
            <v>990</v>
          </cell>
          <cell r="AR430" t="str">
            <v>しない</v>
          </cell>
          <cell r="AS430">
            <v>5</v>
          </cell>
          <cell r="AT430">
            <v>10</v>
          </cell>
          <cell r="AU430" t="str">
            <v/>
          </cell>
          <cell r="AV430" t="str">
            <v/>
          </cell>
          <cell r="AW430" t="str">
            <v/>
          </cell>
          <cell r="AX430" t="str">
            <v/>
          </cell>
        </row>
        <row r="431">
          <cell r="A431" t="str">
            <v>7580-1</v>
          </cell>
          <cell r="B431" t="str">
            <v>10-7580-1</v>
          </cell>
          <cell r="D431" t="str">
            <v>10</v>
          </cell>
          <cell r="E431" t="str">
            <v>渡辺</v>
          </cell>
          <cell r="F431" t="str">
            <v>7580-1</v>
          </cell>
          <cell r="G431" t="str">
            <v>株式会社　アイホーム</v>
          </cell>
          <cell r="H431">
            <v>1</v>
          </cell>
          <cell r="I431" t="str">
            <v>○</v>
          </cell>
          <cell r="J431" t="str">
            <v>○</v>
          </cell>
          <cell r="K431" t="str">
            <v>ﾌｫｰﾏｯﾄ</v>
          </cell>
          <cell r="L431" t="str">
            <v>【変動】通常+自家用</v>
          </cell>
          <cell r="M431" t="str">
            <v>ﾌｫｰﾏｯﾄ</v>
          </cell>
          <cell r="N431" t="str">
            <v>【変動】通常+自家用</v>
          </cell>
          <cell r="O431" t="str">
            <v>変更しない</v>
          </cell>
          <cell r="P431" t="str">
            <v>変更しない</v>
          </cell>
          <cell r="Q431" t="str">
            <v>変更しない</v>
          </cell>
          <cell r="R431" t="str">
            <v>×</v>
          </cell>
          <cell r="S431" t="str">
            <v>必要なし</v>
          </cell>
          <cell r="U431" t="str">
            <v>必要なし</v>
          </cell>
          <cell r="W431" t="str">
            <v>必要なし</v>
          </cell>
          <cell r="Y431" t="str">
            <v>お客様各位</v>
          </cell>
          <cell r="AB431" t="str">
            <v>丸大食品株式会社</v>
          </cell>
          <cell r="AC431" t="str">
            <v>裏面</v>
          </cell>
          <cell r="AD431" t="str">
            <v>○</v>
          </cell>
          <cell r="AE431" t="str">
            <v>FAXにて</v>
          </cell>
          <cell r="AF431" t="str">
            <v>○</v>
          </cell>
          <cell r="AG431" t="str">
            <v>○</v>
          </cell>
          <cell r="AH431" t="str">
            <v>○</v>
          </cell>
          <cell r="AI431" t="str">
            <v>○</v>
          </cell>
          <cell r="AJ431" t="str">
            <v>○</v>
          </cell>
          <cell r="AK431" t="str">
            <v>○</v>
          </cell>
          <cell r="AL431" t="str">
            <v>○</v>
          </cell>
          <cell r="AM431" t="str">
            <v>○</v>
          </cell>
          <cell r="AO431">
            <v>35</v>
          </cell>
          <cell r="AP431">
            <v>20</v>
          </cell>
          <cell r="AQ431">
            <v>990</v>
          </cell>
          <cell r="AR431" t="str">
            <v>しない</v>
          </cell>
          <cell r="AS431" t="str">
            <v/>
          </cell>
          <cell r="AT431">
            <v>10</v>
          </cell>
          <cell r="AU431" t="str">
            <v/>
          </cell>
          <cell r="AV431" t="str">
            <v/>
          </cell>
          <cell r="AW431" t="str">
            <v/>
          </cell>
          <cell r="AX431" t="str">
            <v/>
          </cell>
        </row>
        <row r="432">
          <cell r="A432" t="str">
            <v>7580-2</v>
          </cell>
          <cell r="B432" t="str">
            <v>10-7580-2</v>
          </cell>
          <cell r="D432" t="str">
            <v>10</v>
          </cell>
          <cell r="E432" t="str">
            <v>渡辺</v>
          </cell>
          <cell r="F432" t="str">
            <v>7580-2</v>
          </cell>
          <cell r="G432" t="str">
            <v>（有）渕野辺不動産</v>
          </cell>
          <cell r="H432">
            <v>1</v>
          </cell>
          <cell r="I432" t="str">
            <v>○</v>
          </cell>
          <cell r="J432" t="str">
            <v>○</v>
          </cell>
          <cell r="K432" t="str">
            <v>ﾌｫｰﾏｯﾄ</v>
          </cell>
          <cell r="L432" t="str">
            <v>【変動】通常+自家用</v>
          </cell>
          <cell r="M432" t="str">
            <v>ﾌｫｰﾏｯﾄ</v>
          </cell>
          <cell r="N432" t="str">
            <v>【変動】通常+自家用</v>
          </cell>
          <cell r="O432" t="str">
            <v>変更しない</v>
          </cell>
          <cell r="P432" t="str">
            <v>変更しない</v>
          </cell>
          <cell r="Q432" t="str">
            <v>変更しない</v>
          </cell>
          <cell r="R432" t="str">
            <v>×</v>
          </cell>
          <cell r="S432" t="str">
            <v>必要なし</v>
          </cell>
          <cell r="U432" t="str">
            <v>必要なし</v>
          </cell>
          <cell r="W432" t="str">
            <v>必要なし</v>
          </cell>
          <cell r="Y432" t="str">
            <v>お客様各位</v>
          </cell>
          <cell r="AB432" t="str">
            <v>丸大食品株式会社</v>
          </cell>
          <cell r="AC432" t="str">
            <v>裏面</v>
          </cell>
          <cell r="AD432" t="str">
            <v>○</v>
          </cell>
          <cell r="AF432" t="str">
            <v>○</v>
          </cell>
          <cell r="AG432" t="str">
            <v>○</v>
          </cell>
          <cell r="AH432" t="str">
            <v>○</v>
          </cell>
          <cell r="AI432" t="str">
            <v>○</v>
          </cell>
          <cell r="AJ432" t="str">
            <v>○</v>
          </cell>
          <cell r="AK432" t="str">
            <v>○</v>
          </cell>
          <cell r="AL432" t="str">
            <v>○</v>
          </cell>
          <cell r="AM432" t="str">
            <v>○</v>
          </cell>
          <cell r="AO432">
            <v>35</v>
          </cell>
          <cell r="AP432">
            <v>20</v>
          </cell>
          <cell r="AQ432">
            <v>990</v>
          </cell>
          <cell r="AR432" t="str">
            <v>しない</v>
          </cell>
        </row>
        <row r="433">
          <cell r="A433" t="str">
            <v>7580-4</v>
          </cell>
          <cell r="B433" t="str">
            <v>10-7580-4</v>
          </cell>
          <cell r="D433" t="str">
            <v>10</v>
          </cell>
          <cell r="E433" t="str">
            <v>渡辺</v>
          </cell>
          <cell r="F433" t="str">
            <v>7580-4</v>
          </cell>
          <cell r="G433" t="str">
            <v>有限会社　富士不動産</v>
          </cell>
          <cell r="H433">
            <v>0</v>
          </cell>
          <cell r="I433" t="str">
            <v>○</v>
          </cell>
          <cell r="J433" t="str">
            <v>○</v>
          </cell>
          <cell r="K433" t="str">
            <v>ﾌｫｰﾏｯﾄ</v>
          </cell>
          <cell r="L433" t="str">
            <v>【変動】通常+自家用</v>
          </cell>
          <cell r="M433" t="str">
            <v>ﾌｫｰﾏｯﾄ</v>
          </cell>
          <cell r="N433" t="str">
            <v>【変動】通常+自家用</v>
          </cell>
          <cell r="O433" t="str">
            <v>変更しない</v>
          </cell>
          <cell r="P433" t="str">
            <v>変更しない</v>
          </cell>
          <cell r="Q433" t="str">
            <v>変更しない</v>
          </cell>
          <cell r="R433" t="str">
            <v>×</v>
          </cell>
          <cell r="S433" t="str">
            <v>必要なし</v>
          </cell>
          <cell r="U433" t="str">
            <v>必要なし</v>
          </cell>
          <cell r="W433" t="str">
            <v>必要なし</v>
          </cell>
          <cell r="Y433" t="str">
            <v>お客様各位</v>
          </cell>
          <cell r="AB433" t="str">
            <v>丸大食品株式会社</v>
          </cell>
          <cell r="AC433" t="str">
            <v>裏面</v>
          </cell>
          <cell r="AD433" t="str">
            <v>○</v>
          </cell>
          <cell r="AE433" t="str">
            <v>FAXにて</v>
          </cell>
          <cell r="AF433" t="str">
            <v>○</v>
          </cell>
          <cell r="AG433" t="str">
            <v>○</v>
          </cell>
          <cell r="AH433" t="str">
            <v>○</v>
          </cell>
          <cell r="AI433" t="str">
            <v>○</v>
          </cell>
          <cell r="AJ433" t="str">
            <v>○</v>
          </cell>
          <cell r="AK433" t="str">
            <v>○</v>
          </cell>
          <cell r="AL433" t="str">
            <v>○</v>
          </cell>
          <cell r="AM433" t="str">
            <v>○</v>
          </cell>
          <cell r="AO433">
            <v>35</v>
          </cell>
          <cell r="AP433">
            <v>20</v>
          </cell>
          <cell r="AQ433">
            <v>990</v>
          </cell>
          <cell r="AR433" t="str">
            <v>しない</v>
          </cell>
          <cell r="AS433">
            <v>5</v>
          </cell>
          <cell r="AT433">
            <v>10</v>
          </cell>
          <cell r="AU433" t="str">
            <v/>
          </cell>
          <cell r="AV433" t="str">
            <v/>
          </cell>
          <cell r="AW433" t="str">
            <v/>
          </cell>
          <cell r="AX433" t="str">
            <v/>
          </cell>
        </row>
        <row r="434">
          <cell r="A434" t="str">
            <v>7584</v>
          </cell>
          <cell r="B434" t="str">
            <v>10-7584-0</v>
          </cell>
          <cell r="D434" t="str">
            <v>10</v>
          </cell>
          <cell r="E434" t="str">
            <v>渡辺</v>
          </cell>
          <cell r="F434" t="str">
            <v>7584-0</v>
          </cell>
          <cell r="G434" t="str">
            <v>株式会社　啓明</v>
          </cell>
          <cell r="H434">
            <v>33</v>
          </cell>
          <cell r="I434" t="str">
            <v>○</v>
          </cell>
          <cell r="J434" t="str">
            <v>○</v>
          </cell>
          <cell r="K434" t="str">
            <v>＠</v>
          </cell>
          <cell r="L434" t="str">
            <v>通常★</v>
          </cell>
          <cell r="M434" t="str">
            <v>＠</v>
          </cell>
          <cell r="N434" t="str">
            <v>通常★</v>
          </cell>
          <cell r="O434" t="str">
            <v/>
          </cell>
          <cell r="P434" t="str">
            <v/>
          </cell>
          <cell r="Q434" t="str">
            <v/>
          </cell>
          <cell r="R434" t="str">
            <v/>
          </cell>
          <cell r="S434" t="str">
            <v>＠</v>
          </cell>
          <cell r="T434" t="str">
            <v>【変動】通常</v>
          </cell>
          <cell r="U434" t="str">
            <v>＠</v>
          </cell>
          <cell r="V434" t="str">
            <v>【変動】通常</v>
          </cell>
          <cell r="W434" t="str">
            <v>＠</v>
          </cell>
          <cell r="X434" t="str">
            <v>FAX変更</v>
          </cell>
          <cell r="Y434" t="str">
            <v>お客様各位</v>
          </cell>
          <cell r="AA434" t="str">
            <v/>
          </cell>
          <cell r="AB434" t="str">
            <v>（財）日本教育公務員弘済会神奈川支部</v>
          </cell>
          <cell r="AC434" t="str">
            <v/>
          </cell>
          <cell r="AD434" t="str">
            <v/>
          </cell>
          <cell r="AE434" t="str">
            <v/>
          </cell>
          <cell r="AF434" t="str">
            <v>045-413-0835</v>
          </cell>
          <cell r="AG434" t="str">
            <v/>
          </cell>
          <cell r="AH434" t="str">
            <v>○</v>
          </cell>
          <cell r="AI434" t="str">
            <v>○</v>
          </cell>
          <cell r="AJ434" t="str">
            <v>○</v>
          </cell>
          <cell r="AK434" t="str">
            <v>○</v>
          </cell>
          <cell r="AL434" t="str">
            <v>○</v>
          </cell>
          <cell r="AM434" t="str">
            <v>○</v>
          </cell>
          <cell r="AO434">
            <v>30</v>
          </cell>
          <cell r="AP434">
            <v>20</v>
          </cell>
          <cell r="AQ434">
            <v>990</v>
          </cell>
          <cell r="AR434" t="str">
            <v>しない</v>
          </cell>
          <cell r="AS434">
            <v>6</v>
          </cell>
          <cell r="AT434">
            <v>11</v>
          </cell>
          <cell r="AU434" t="str">
            <v/>
          </cell>
          <cell r="AV434" t="str">
            <v/>
          </cell>
          <cell r="AW434" t="str">
            <v/>
          </cell>
          <cell r="AX434" t="str">
            <v/>
          </cell>
        </row>
        <row r="435">
          <cell r="A435" t="str">
            <v>7598</v>
          </cell>
          <cell r="B435" t="str">
            <v>10-7598-0</v>
          </cell>
          <cell r="D435" t="str">
            <v>10</v>
          </cell>
          <cell r="E435" t="str">
            <v>渡辺</v>
          </cell>
          <cell r="F435" t="str">
            <v>7598-0</v>
          </cell>
          <cell r="G435" t="str">
            <v>東京建具組合</v>
          </cell>
          <cell r="H435">
            <v>9</v>
          </cell>
          <cell r="I435" t="str">
            <v>○</v>
          </cell>
          <cell r="J435" t="str">
            <v>○</v>
          </cell>
          <cell r="K435" t="str">
            <v>ﾌｫｰﾏｯﾄ</v>
          </cell>
          <cell r="L435" t="str">
            <v>通常+自家用★</v>
          </cell>
          <cell r="M435" t="str">
            <v>ﾌｫｰﾏｯﾄ</v>
          </cell>
          <cell r="N435" t="str">
            <v>通常+自家用★</v>
          </cell>
          <cell r="O435" t="str">
            <v>変更しない</v>
          </cell>
          <cell r="P435" t="str">
            <v>変更しない</v>
          </cell>
          <cell r="Q435" t="str">
            <v>変更しない</v>
          </cell>
          <cell r="R435" t="str">
            <v>◎</v>
          </cell>
          <cell r="S435" t="str">
            <v>ﾌｫｰﾏｯﾄ</v>
          </cell>
          <cell r="T435" t="str">
            <v>通常★</v>
          </cell>
          <cell r="U435" t="str">
            <v>ﾌｫｰﾏｯﾄ</v>
          </cell>
          <cell r="V435" t="str">
            <v>通常★</v>
          </cell>
          <cell r="W435" t="str">
            <v>ﾌｫｰﾏｯﾄ</v>
          </cell>
          <cell r="X435" t="str">
            <v>通常</v>
          </cell>
          <cell r="Y435" t="str">
            <v>お客様各位</v>
          </cell>
          <cell r="AA435" t="str">
            <v/>
          </cell>
          <cell r="AB435" t="str">
            <v>丸大食品株式会社</v>
          </cell>
          <cell r="AC435" t="str">
            <v>裏面</v>
          </cell>
          <cell r="AD435" t="str">
            <v>○</v>
          </cell>
          <cell r="AE435" t="str">
            <v>FAXにて</v>
          </cell>
          <cell r="AF435" t="str">
            <v>○</v>
          </cell>
          <cell r="AG435" t="str">
            <v>○</v>
          </cell>
          <cell r="AH435" t="str">
            <v>○</v>
          </cell>
          <cell r="AI435" t="str">
            <v>○</v>
          </cell>
          <cell r="AJ435" t="str">
            <v>○</v>
          </cell>
          <cell r="AK435" t="str">
            <v>○</v>
          </cell>
          <cell r="AL435" t="str">
            <v>○</v>
          </cell>
          <cell r="AM435" t="str">
            <v>○</v>
          </cell>
          <cell r="AO435">
            <v>30</v>
          </cell>
          <cell r="AP435">
            <v>20</v>
          </cell>
          <cell r="AQ435">
            <v>990</v>
          </cell>
          <cell r="AR435" t="str">
            <v>しない</v>
          </cell>
          <cell r="AS435">
            <v>6</v>
          </cell>
          <cell r="AT435">
            <v>11</v>
          </cell>
          <cell r="AU435" t="str">
            <v>東京建具組合</v>
          </cell>
          <cell r="AV435" t="str">
            <v>22</v>
          </cell>
          <cell r="AW435" t="str">
            <v/>
          </cell>
          <cell r="AX435" t="str">
            <v/>
          </cell>
        </row>
        <row r="436">
          <cell r="A436" t="str">
            <v>7599</v>
          </cell>
          <cell r="B436" t="str">
            <v>10-7599-0</v>
          </cell>
          <cell r="D436" t="str">
            <v>10</v>
          </cell>
          <cell r="E436" t="str">
            <v>渡辺</v>
          </cell>
          <cell r="F436" t="str">
            <v>7599-0</v>
          </cell>
          <cell r="G436" t="str">
            <v>神奈川県建具協同組合</v>
          </cell>
          <cell r="H436">
            <v>2</v>
          </cell>
          <cell r="I436" t="str">
            <v>○</v>
          </cell>
          <cell r="J436" t="str">
            <v>○</v>
          </cell>
          <cell r="K436" t="str">
            <v>ﾌｫｰﾏｯﾄ</v>
          </cell>
          <cell r="L436" t="str">
            <v>通常+自家用★</v>
          </cell>
          <cell r="M436" t="str">
            <v>ﾌｫｰﾏｯﾄ</v>
          </cell>
          <cell r="N436" t="str">
            <v>通常+自家用★</v>
          </cell>
          <cell r="O436" t="str">
            <v>変更しない</v>
          </cell>
          <cell r="P436" t="str">
            <v>変更しない</v>
          </cell>
          <cell r="Q436" t="str">
            <v>変更しない</v>
          </cell>
          <cell r="R436" t="str">
            <v>◎</v>
          </cell>
          <cell r="S436" t="str">
            <v>ﾌｫｰﾏｯﾄ</v>
          </cell>
          <cell r="T436" t="str">
            <v>通常★</v>
          </cell>
          <cell r="U436" t="str">
            <v>ﾌｫｰﾏｯﾄ</v>
          </cell>
          <cell r="V436" t="str">
            <v>通常★</v>
          </cell>
          <cell r="W436" t="str">
            <v>ﾌｫｰﾏｯﾄ</v>
          </cell>
          <cell r="X436" t="str">
            <v>通常</v>
          </cell>
          <cell r="Y436" t="str">
            <v>お客様各位</v>
          </cell>
          <cell r="AA436" t="str">
            <v/>
          </cell>
          <cell r="AB436" t="str">
            <v>丸大食品株式会社</v>
          </cell>
          <cell r="AC436" t="str">
            <v>裏面</v>
          </cell>
          <cell r="AD436" t="str">
            <v>○</v>
          </cell>
          <cell r="AE436" t="str">
            <v>FAXにて</v>
          </cell>
          <cell r="AF436" t="str">
            <v>○</v>
          </cell>
          <cell r="AG436" t="str">
            <v>○</v>
          </cell>
          <cell r="AH436" t="str">
            <v>○</v>
          </cell>
          <cell r="AI436" t="str">
            <v>○</v>
          </cell>
          <cell r="AJ436" t="str">
            <v>○</v>
          </cell>
          <cell r="AK436" t="str">
            <v>○</v>
          </cell>
          <cell r="AL436" t="str">
            <v>○</v>
          </cell>
          <cell r="AM436" t="str">
            <v>○</v>
          </cell>
          <cell r="AO436">
            <v>30</v>
          </cell>
          <cell r="AP436">
            <v>20</v>
          </cell>
          <cell r="AQ436">
            <v>990</v>
          </cell>
          <cell r="AR436" t="str">
            <v>しない</v>
          </cell>
          <cell r="AS436">
            <v>6</v>
          </cell>
          <cell r="AT436">
            <v>11</v>
          </cell>
          <cell r="AU436" t="str">
            <v>神奈川県建具協同組合</v>
          </cell>
          <cell r="AV436" t="str">
            <v/>
          </cell>
          <cell r="AW436" t="str">
            <v/>
          </cell>
          <cell r="AX436" t="str">
            <v/>
          </cell>
        </row>
        <row r="437">
          <cell r="A437" t="str">
            <v>7641</v>
          </cell>
          <cell r="B437" t="str">
            <v>10-7641-0</v>
          </cell>
          <cell r="D437" t="str">
            <v>10</v>
          </cell>
          <cell r="E437" t="str">
            <v>渡辺</v>
          </cell>
          <cell r="F437" t="str">
            <v>7641-0</v>
          </cell>
          <cell r="G437" t="str">
            <v>神奈川県麺類　生活衛生同業組合</v>
          </cell>
          <cell r="H437">
            <v>1</v>
          </cell>
          <cell r="I437" t="str">
            <v>○</v>
          </cell>
          <cell r="J437" t="str">
            <v>○</v>
          </cell>
          <cell r="K437" t="str">
            <v>ﾌｫｰﾏｯﾄ</v>
          </cell>
          <cell r="L437" t="str">
            <v>企業名なし(990)</v>
          </cell>
          <cell r="M437" t="str">
            <v>ﾌｫｰﾏｯﾄ</v>
          </cell>
          <cell r="N437" t="str">
            <v>企業名なし(990)</v>
          </cell>
          <cell r="O437" t="str">
            <v/>
          </cell>
          <cell r="P437" t="str">
            <v/>
          </cell>
          <cell r="Q437" t="str">
            <v/>
          </cell>
          <cell r="R437" t="str">
            <v>○</v>
          </cell>
          <cell r="S437" t="str">
            <v/>
          </cell>
          <cell r="T437" t="str">
            <v/>
          </cell>
          <cell r="U437" t="str">
            <v/>
          </cell>
          <cell r="V437" t="str">
            <v/>
          </cell>
          <cell r="W437" t="str">
            <v>ﾌｫｰﾏｯﾄ</v>
          </cell>
          <cell r="X437" t="str">
            <v>通常</v>
          </cell>
          <cell r="Y437" t="str">
            <v>お客様各位</v>
          </cell>
          <cell r="AA437" t="str">
            <v/>
          </cell>
          <cell r="AB437" t="str">
            <v>丸大食品株式会社</v>
          </cell>
          <cell r="AC437" t="str">
            <v>裏面</v>
          </cell>
          <cell r="AD437" t="str">
            <v>○</v>
          </cell>
          <cell r="AE437" t="str">
            <v>FAX又は郵送にて</v>
          </cell>
          <cell r="AF437" t="str">
            <v>○</v>
          </cell>
          <cell r="AG437" t="str">
            <v>○</v>
          </cell>
          <cell r="AH437" t="str">
            <v>○</v>
          </cell>
          <cell r="AI437" t="str">
            <v>○</v>
          </cell>
          <cell r="AJ437" t="str">
            <v>○</v>
          </cell>
          <cell r="AK437" t="str">
            <v>○</v>
          </cell>
          <cell r="AL437" t="str">
            <v>○</v>
          </cell>
          <cell r="AM437" t="str">
            <v>○</v>
          </cell>
          <cell r="AO437">
            <v>30</v>
          </cell>
          <cell r="AP437">
            <v>20</v>
          </cell>
          <cell r="AQ437">
            <v>990</v>
          </cell>
          <cell r="AR437" t="str">
            <v>しない</v>
          </cell>
          <cell r="AS437">
            <v>6</v>
          </cell>
          <cell r="AT437">
            <v>11</v>
          </cell>
          <cell r="AU437" t="str">
            <v>神奈川県麺類　生活衛生同業組合</v>
          </cell>
          <cell r="AV437" t="str">
            <v/>
          </cell>
          <cell r="AW437" t="str">
            <v/>
          </cell>
          <cell r="AX437" t="str">
            <v/>
          </cell>
        </row>
        <row r="438">
          <cell r="A438" t="str">
            <v>7657</v>
          </cell>
          <cell r="B438" t="str">
            <v>10-7657-0</v>
          </cell>
          <cell r="D438" t="str">
            <v>10</v>
          </cell>
          <cell r="E438" t="str">
            <v>渡辺</v>
          </cell>
          <cell r="F438" t="str">
            <v>7657-0</v>
          </cell>
          <cell r="G438" t="str">
            <v>神奈川県飲食業生活衛生同業組合</v>
          </cell>
          <cell r="H438">
            <v>8</v>
          </cell>
          <cell r="I438" t="str">
            <v>○</v>
          </cell>
          <cell r="J438" t="str">
            <v>○</v>
          </cell>
          <cell r="K438" t="str">
            <v>ﾌｫｰﾏｯﾄ</v>
          </cell>
          <cell r="L438" t="str">
            <v>通常★</v>
          </cell>
          <cell r="M438" t="str">
            <v>ﾌｫｰﾏｯﾄ</v>
          </cell>
          <cell r="N438" t="str">
            <v>通常★</v>
          </cell>
          <cell r="O438" t="str">
            <v/>
          </cell>
          <cell r="P438" t="str">
            <v/>
          </cell>
          <cell r="Q438" t="str">
            <v/>
          </cell>
          <cell r="R438" t="str">
            <v>○</v>
          </cell>
          <cell r="S438" t="str">
            <v>ﾌｫｰﾏｯﾄ</v>
          </cell>
          <cell r="T438" t="str">
            <v>通常★</v>
          </cell>
          <cell r="U438" t="str">
            <v>ﾌｫｰﾏｯﾄ</v>
          </cell>
          <cell r="V438" t="str">
            <v>通常★</v>
          </cell>
          <cell r="W438" t="str">
            <v>ﾌｫｰﾏｯﾄ</v>
          </cell>
          <cell r="X438" t="str">
            <v>通常</v>
          </cell>
          <cell r="Y438" t="str">
            <v>お客様各位</v>
          </cell>
          <cell r="AA438" t="str">
            <v/>
          </cell>
          <cell r="AB438" t="str">
            <v>丸大食品株式会社</v>
          </cell>
          <cell r="AC438" t="str">
            <v>裏面</v>
          </cell>
          <cell r="AD438" t="str">
            <v>○</v>
          </cell>
          <cell r="AE438" t="str">
            <v>FAX又は郵送にて</v>
          </cell>
          <cell r="AF438" t="str">
            <v>○</v>
          </cell>
          <cell r="AG438" t="str">
            <v>○</v>
          </cell>
          <cell r="AH438" t="str">
            <v>○</v>
          </cell>
          <cell r="AI438" t="str">
            <v>○</v>
          </cell>
          <cell r="AJ438" t="str">
            <v>○</v>
          </cell>
          <cell r="AK438" t="str">
            <v>○</v>
          </cell>
          <cell r="AL438" t="str">
            <v>○</v>
          </cell>
          <cell r="AM438" t="str">
            <v>○</v>
          </cell>
          <cell r="AO438">
            <v>30</v>
          </cell>
          <cell r="AP438">
            <v>20</v>
          </cell>
          <cell r="AQ438">
            <v>990</v>
          </cell>
          <cell r="AR438" t="str">
            <v>しない</v>
          </cell>
          <cell r="AS438">
            <v>5</v>
          </cell>
          <cell r="AT438">
            <v>11</v>
          </cell>
          <cell r="AU438" t="str">
            <v>神奈川県飲食業生活衛生同業組合</v>
          </cell>
          <cell r="AV438" t="str">
            <v>16</v>
          </cell>
          <cell r="AW438" t="str">
            <v/>
          </cell>
          <cell r="AX438" t="str">
            <v/>
          </cell>
        </row>
        <row r="439">
          <cell r="A439" t="str">
            <v>7724</v>
          </cell>
          <cell r="B439" t="str">
            <v>10-7724-0</v>
          </cell>
          <cell r="D439" t="str">
            <v>10</v>
          </cell>
          <cell r="E439" t="str">
            <v>渡辺</v>
          </cell>
          <cell r="F439" t="str">
            <v>7724-0</v>
          </cell>
          <cell r="G439" t="str">
            <v>一般社団法人山梨県警友会連合会</v>
          </cell>
          <cell r="H439">
            <v>41</v>
          </cell>
          <cell r="I439" t="str">
            <v>○</v>
          </cell>
          <cell r="J439" t="str">
            <v>○</v>
          </cell>
          <cell r="K439" t="str">
            <v>ﾌｫｰﾏｯﾄ</v>
          </cell>
          <cell r="L439" t="str">
            <v>通常+自家用★</v>
          </cell>
          <cell r="M439" t="str">
            <v>ﾌｫｰﾏｯﾄ</v>
          </cell>
          <cell r="N439" t="str">
            <v>通常+自家用★</v>
          </cell>
          <cell r="O439" t="str">
            <v/>
          </cell>
          <cell r="P439" t="str">
            <v/>
          </cell>
          <cell r="Q439" t="str">
            <v/>
          </cell>
          <cell r="R439" t="str">
            <v>○</v>
          </cell>
          <cell r="S439" t="str">
            <v>ﾌｫｰﾏｯﾄ</v>
          </cell>
          <cell r="T439" t="str">
            <v>通常★</v>
          </cell>
          <cell r="U439" t="str">
            <v>ﾌｫｰﾏｯﾄ</v>
          </cell>
          <cell r="V439" t="str">
            <v>通常★</v>
          </cell>
          <cell r="W439" t="str">
            <v>ﾌｫｰﾏｯﾄ</v>
          </cell>
          <cell r="X439" t="str">
            <v>通常</v>
          </cell>
          <cell r="Y439" t="str">
            <v>お客様各位</v>
          </cell>
          <cell r="AA439" t="str">
            <v>一般社団法人</v>
          </cell>
          <cell r="AB439" t="str">
            <v>山梨県警友会連合会</v>
          </cell>
          <cell r="AC439" t="str">
            <v>裏面</v>
          </cell>
          <cell r="AD439" t="str">
            <v>○</v>
          </cell>
          <cell r="AE439" t="str">
            <v>FAXで</v>
          </cell>
          <cell r="AF439" t="str">
            <v>○</v>
          </cell>
          <cell r="AG439" t="str">
            <v>○</v>
          </cell>
          <cell r="AH439" t="str">
            <v>○</v>
          </cell>
          <cell r="AI439" t="str">
            <v>○</v>
          </cell>
          <cell r="AJ439" t="str">
            <v>○</v>
          </cell>
          <cell r="AK439" t="str">
            <v>○</v>
          </cell>
          <cell r="AL439" t="str">
            <v>○</v>
          </cell>
          <cell r="AM439" t="str">
            <v>○</v>
          </cell>
          <cell r="AO439">
            <v>30</v>
          </cell>
          <cell r="AP439">
            <v>20</v>
          </cell>
          <cell r="AQ439">
            <v>990</v>
          </cell>
          <cell r="AR439" t="str">
            <v>しない</v>
          </cell>
          <cell r="AS439">
            <v>6</v>
          </cell>
          <cell r="AT439">
            <v>11</v>
          </cell>
          <cell r="AU439" t="str">
            <v>一般社団法人　　　　　　　山梨県警友会</v>
          </cell>
          <cell r="AV439" t="str">
            <v/>
          </cell>
          <cell r="AW439" t="str">
            <v/>
          </cell>
          <cell r="AX439" t="str">
            <v/>
          </cell>
        </row>
        <row r="440">
          <cell r="A440" t="str">
            <v>7727</v>
          </cell>
          <cell r="B440" t="str">
            <v>10-7727-0</v>
          </cell>
          <cell r="D440" t="str">
            <v>10</v>
          </cell>
          <cell r="E440" t="str">
            <v>渡辺</v>
          </cell>
          <cell r="F440" t="str">
            <v>7727-0</v>
          </cell>
          <cell r="G440" t="str">
            <v>警察共済組合　静岡県支部</v>
          </cell>
          <cell r="H440">
            <v>2</v>
          </cell>
          <cell r="I440" t="str">
            <v>○</v>
          </cell>
          <cell r="J440" t="str">
            <v>○</v>
          </cell>
          <cell r="K440" t="str">
            <v>ﾌｫｰﾏｯﾄ</v>
          </cell>
          <cell r="L440" t="str">
            <v>通常+自家用★</v>
          </cell>
          <cell r="M440" t="str">
            <v>ﾌｫｰﾏｯﾄ</v>
          </cell>
          <cell r="N440" t="str">
            <v>通常+自家用★</v>
          </cell>
          <cell r="O440" t="str">
            <v/>
          </cell>
          <cell r="P440" t="str">
            <v/>
          </cell>
          <cell r="Q440" t="str">
            <v/>
          </cell>
          <cell r="R440" t="str">
            <v>×</v>
          </cell>
          <cell r="S440" t="str">
            <v/>
          </cell>
          <cell r="T440" t="str">
            <v/>
          </cell>
          <cell r="U440" t="str">
            <v/>
          </cell>
          <cell r="V440" t="str">
            <v/>
          </cell>
          <cell r="W440" t="str">
            <v/>
          </cell>
          <cell r="X440" t="str">
            <v/>
          </cell>
          <cell r="Y440" t="str">
            <v>お客様各位</v>
          </cell>
          <cell r="AA440" t="str">
            <v/>
          </cell>
          <cell r="AB440" t="str">
            <v>丸大食品株式会社</v>
          </cell>
          <cell r="AC440" t="str">
            <v/>
          </cell>
          <cell r="AD440" t="str">
            <v/>
          </cell>
          <cell r="AE440" t="str">
            <v/>
          </cell>
          <cell r="AF440" t="str">
            <v/>
          </cell>
          <cell r="AG440" t="str">
            <v/>
          </cell>
          <cell r="AH440" t="str">
            <v>○</v>
          </cell>
          <cell r="AI440" t="str">
            <v>○</v>
          </cell>
          <cell r="AJ440" t="str">
            <v>○</v>
          </cell>
          <cell r="AK440" t="str">
            <v/>
          </cell>
          <cell r="AL440" t="str">
            <v/>
          </cell>
          <cell r="AM440" t="str">
            <v/>
          </cell>
          <cell r="AO440">
            <v>30</v>
          </cell>
          <cell r="AP440">
            <v>20</v>
          </cell>
          <cell r="AQ440">
            <v>990</v>
          </cell>
          <cell r="AR440" t="str">
            <v>しない</v>
          </cell>
          <cell r="AS440" t="str">
            <v/>
          </cell>
          <cell r="AT440" t="str">
            <v/>
          </cell>
          <cell r="AU440" t="str">
            <v/>
          </cell>
          <cell r="AV440" t="str">
            <v/>
          </cell>
          <cell r="AW440" t="str">
            <v/>
          </cell>
          <cell r="AX440" t="str">
            <v/>
          </cell>
        </row>
        <row r="441">
          <cell r="A441" t="str">
            <v>7746-1</v>
          </cell>
          <cell r="B441" t="str">
            <v>10-7746-1</v>
          </cell>
          <cell r="D441" t="str">
            <v>10</v>
          </cell>
          <cell r="E441" t="str">
            <v>渡辺</v>
          </cell>
          <cell r="F441" t="str">
            <v>7746-1</v>
          </cell>
          <cell r="G441" t="str">
            <v>太平産業（株）</v>
          </cell>
          <cell r="H441">
            <v>2</v>
          </cell>
          <cell r="I441" t="str">
            <v>○</v>
          </cell>
          <cell r="J441" t="str">
            <v>○</v>
          </cell>
          <cell r="K441" t="str">
            <v>＠</v>
          </cell>
          <cell r="M441" t="str">
            <v>＠</v>
          </cell>
          <cell r="O441" t="str">
            <v/>
          </cell>
          <cell r="P441" t="str">
            <v/>
          </cell>
          <cell r="Q441" t="str">
            <v/>
          </cell>
          <cell r="R441" t="str">
            <v>×</v>
          </cell>
          <cell r="S441" t="str">
            <v/>
          </cell>
          <cell r="T441" t="str">
            <v/>
          </cell>
          <cell r="U441" t="str">
            <v/>
          </cell>
          <cell r="V441" t="str">
            <v/>
          </cell>
          <cell r="W441" t="str">
            <v/>
          </cell>
          <cell r="X441" t="str">
            <v/>
          </cell>
          <cell r="Y441" t="str">
            <v>お客様各位</v>
          </cell>
          <cell r="AA441" t="str">
            <v/>
          </cell>
          <cell r="AB441" t="str">
            <v>丸大食品株式会社</v>
          </cell>
          <cell r="AC441" t="str">
            <v/>
          </cell>
          <cell r="AD441" t="str">
            <v/>
          </cell>
          <cell r="AE441" t="str">
            <v/>
          </cell>
          <cell r="AF441" t="str">
            <v/>
          </cell>
          <cell r="AG441" t="str">
            <v/>
          </cell>
          <cell r="AH441" t="str">
            <v>○</v>
          </cell>
          <cell r="AI441" t="str">
            <v>○</v>
          </cell>
          <cell r="AJ441" t="str">
            <v/>
          </cell>
          <cell r="AK441" t="str">
            <v/>
          </cell>
          <cell r="AL441" t="str">
            <v/>
          </cell>
          <cell r="AM441" t="str">
            <v/>
          </cell>
          <cell r="AQ441">
            <v>990</v>
          </cell>
          <cell r="AR441" t="str">
            <v>しない</v>
          </cell>
          <cell r="AS441" t="str">
            <v/>
          </cell>
          <cell r="AT441" t="str">
            <v/>
          </cell>
          <cell r="AU441" t="str">
            <v/>
          </cell>
          <cell r="AV441" t="str">
            <v/>
          </cell>
          <cell r="AW441" t="str">
            <v/>
          </cell>
          <cell r="AX441" t="str">
            <v/>
          </cell>
        </row>
        <row r="442">
          <cell r="A442" t="str">
            <v>7811</v>
          </cell>
          <cell r="B442" t="str">
            <v>10-7811-0</v>
          </cell>
          <cell r="D442" t="str">
            <v>10</v>
          </cell>
          <cell r="E442" t="str">
            <v>渡辺</v>
          </cell>
          <cell r="F442" t="str">
            <v>7811-0</v>
          </cell>
          <cell r="G442" t="str">
            <v>東京金物卸商協同組合</v>
          </cell>
          <cell r="H442">
            <v>2</v>
          </cell>
          <cell r="I442" t="str">
            <v>○</v>
          </cell>
          <cell r="J442" t="str">
            <v>○</v>
          </cell>
          <cell r="K442" t="str">
            <v>ﾌｫｰﾏｯﾄ</v>
          </cell>
          <cell r="L442" t="str">
            <v>企業名なし(990)</v>
          </cell>
          <cell r="M442" t="str">
            <v>ﾌｫｰﾏｯﾄ</v>
          </cell>
          <cell r="N442" t="str">
            <v>企業名なし(990)</v>
          </cell>
          <cell r="O442" t="str">
            <v>変更しない</v>
          </cell>
          <cell r="P442" t="str">
            <v>変更しない</v>
          </cell>
          <cell r="Q442" t="str">
            <v>変更しない</v>
          </cell>
          <cell r="R442" t="str">
            <v>◎</v>
          </cell>
          <cell r="S442" t="str">
            <v>ﾌｫｰﾏｯﾄ</v>
          </cell>
          <cell r="T442" t="str">
            <v>通常★</v>
          </cell>
          <cell r="U442" t="str">
            <v>ﾌｫｰﾏｯﾄ</v>
          </cell>
          <cell r="V442" t="str">
            <v>通常★</v>
          </cell>
          <cell r="W442" t="str">
            <v>ﾌｫｰﾏｯﾄ</v>
          </cell>
          <cell r="X442" t="str">
            <v>通常</v>
          </cell>
          <cell r="Y442" t="str">
            <v>お客様各位</v>
          </cell>
          <cell r="AA442" t="str">
            <v/>
          </cell>
          <cell r="AB442" t="str">
            <v>丸大食品株式会社</v>
          </cell>
          <cell r="AC442" t="str">
            <v>裏面</v>
          </cell>
          <cell r="AD442" t="str">
            <v>○</v>
          </cell>
          <cell r="AE442" t="str">
            <v>FAXにて</v>
          </cell>
          <cell r="AF442" t="str">
            <v>○</v>
          </cell>
          <cell r="AG442" t="str">
            <v>○</v>
          </cell>
          <cell r="AH442" t="str">
            <v>○</v>
          </cell>
          <cell r="AI442" t="str">
            <v>○</v>
          </cell>
          <cell r="AJ442" t="str">
            <v>○</v>
          </cell>
          <cell r="AK442" t="str">
            <v>○</v>
          </cell>
          <cell r="AL442" t="str">
            <v>○</v>
          </cell>
          <cell r="AM442" t="str">
            <v>○</v>
          </cell>
          <cell r="AO442">
            <v>30</v>
          </cell>
          <cell r="AP442">
            <v>20</v>
          </cell>
          <cell r="AQ442">
            <v>990</v>
          </cell>
          <cell r="AR442" t="str">
            <v>しない</v>
          </cell>
          <cell r="AS442">
            <v>6</v>
          </cell>
          <cell r="AT442">
            <v>11</v>
          </cell>
          <cell r="AU442" t="str">
            <v>東京金物卸商協同組合</v>
          </cell>
          <cell r="AV442" t="str">
            <v>24</v>
          </cell>
          <cell r="AW442" t="str">
            <v/>
          </cell>
          <cell r="AX442" t="str">
            <v/>
          </cell>
        </row>
        <row r="443">
          <cell r="A443" t="str">
            <v>7822</v>
          </cell>
          <cell r="B443" t="str">
            <v>10-7822-0</v>
          </cell>
          <cell r="D443" t="str">
            <v>10</v>
          </cell>
          <cell r="E443" t="str">
            <v>渡辺</v>
          </cell>
          <cell r="F443" t="str">
            <v>7822-0</v>
          </cell>
          <cell r="G443" t="str">
            <v>神奈川県警親会</v>
          </cell>
          <cell r="H443">
            <v>54</v>
          </cell>
          <cell r="I443" t="str">
            <v>○</v>
          </cell>
          <cell r="J443" t="str">
            <v>○</v>
          </cell>
          <cell r="K443" t="str">
            <v>ﾌｫｰﾏｯﾄ</v>
          </cell>
          <cell r="L443" t="str">
            <v>通常+自家用★</v>
          </cell>
          <cell r="M443" t="str">
            <v>ﾌｫｰﾏｯﾄ</v>
          </cell>
          <cell r="N443" t="str">
            <v>通常+自家用★</v>
          </cell>
          <cell r="O443" t="str">
            <v/>
          </cell>
          <cell r="P443" t="str">
            <v/>
          </cell>
          <cell r="Q443" t="str">
            <v/>
          </cell>
          <cell r="R443" t="str">
            <v>◎</v>
          </cell>
          <cell r="S443" t="str">
            <v>ﾌｫｰﾏｯﾄ</v>
          </cell>
          <cell r="T443" t="str">
            <v>通常★</v>
          </cell>
          <cell r="U443" t="str">
            <v>ﾌｫｰﾏｯﾄ</v>
          </cell>
          <cell r="V443" t="str">
            <v>通常★</v>
          </cell>
          <cell r="W443" t="str">
            <v>ﾌｫｰﾏｯﾄ</v>
          </cell>
          <cell r="X443" t="str">
            <v>通常</v>
          </cell>
          <cell r="Y443" t="str">
            <v>お客様各位</v>
          </cell>
          <cell r="AA443" t="str">
            <v/>
          </cell>
          <cell r="AC443" t="str">
            <v>裏面</v>
          </cell>
          <cell r="AD443" t="str">
            <v>○</v>
          </cell>
          <cell r="AE443" t="str">
            <v>FAXで</v>
          </cell>
          <cell r="AF443" t="str">
            <v>○</v>
          </cell>
          <cell r="AG443" t="str">
            <v>○</v>
          </cell>
          <cell r="AH443" t="str">
            <v>○</v>
          </cell>
          <cell r="AI443" t="str">
            <v>○</v>
          </cell>
          <cell r="AJ443" t="str">
            <v>○</v>
          </cell>
          <cell r="AK443" t="str">
            <v>○</v>
          </cell>
          <cell r="AL443" t="str">
            <v>○</v>
          </cell>
          <cell r="AM443" t="str">
            <v>○</v>
          </cell>
          <cell r="AO443">
            <v>30</v>
          </cell>
          <cell r="AP443">
            <v>20</v>
          </cell>
          <cell r="AQ443">
            <v>990</v>
          </cell>
          <cell r="AR443" t="str">
            <v>しない</v>
          </cell>
          <cell r="AS443">
            <v>6</v>
          </cell>
          <cell r="AT443">
            <v>10</v>
          </cell>
          <cell r="AW443" t="str">
            <v/>
          </cell>
          <cell r="AX443" t="str">
            <v/>
          </cell>
        </row>
        <row r="444">
          <cell r="A444" t="str">
            <v>7822-1</v>
          </cell>
          <cell r="B444" t="str">
            <v>10-7822-1</v>
          </cell>
          <cell r="D444" t="str">
            <v>10</v>
          </cell>
          <cell r="E444" t="str">
            <v>渡辺</v>
          </cell>
          <cell r="F444" t="str">
            <v>7822-1</v>
          </cell>
          <cell r="G444" t="str">
            <v>神奈川相互交易(株）</v>
          </cell>
          <cell r="H444">
            <v>1</v>
          </cell>
          <cell r="I444" t="str">
            <v>○</v>
          </cell>
          <cell r="J444" t="str">
            <v>○</v>
          </cell>
          <cell r="K444" t="str">
            <v>ﾌｫｰﾏｯﾄ</v>
          </cell>
          <cell r="L444" t="str">
            <v>通常+自家用★</v>
          </cell>
          <cell r="M444" t="str">
            <v>ﾌｫｰﾏｯﾄ</v>
          </cell>
          <cell r="N444" t="str">
            <v>通常+自家用★</v>
          </cell>
          <cell r="O444" t="str">
            <v/>
          </cell>
          <cell r="P444" t="str">
            <v/>
          </cell>
          <cell r="Q444" t="str">
            <v/>
          </cell>
          <cell r="R444" t="str">
            <v>×</v>
          </cell>
          <cell r="S444" t="str">
            <v/>
          </cell>
          <cell r="T444" t="str">
            <v/>
          </cell>
          <cell r="U444" t="str">
            <v/>
          </cell>
          <cell r="V444" t="str">
            <v/>
          </cell>
          <cell r="W444" t="str">
            <v/>
          </cell>
          <cell r="X444" t="str">
            <v/>
          </cell>
          <cell r="Y444" t="str">
            <v>お客様各位</v>
          </cell>
          <cell r="AA444" t="str">
            <v/>
          </cell>
          <cell r="AB444" t="str">
            <v>（一社）神奈川県警親会</v>
          </cell>
          <cell r="AC444" t="str">
            <v/>
          </cell>
          <cell r="AD444" t="str">
            <v/>
          </cell>
          <cell r="AE444" t="str">
            <v/>
          </cell>
          <cell r="AF444" t="str">
            <v/>
          </cell>
          <cell r="AG444" t="str">
            <v/>
          </cell>
          <cell r="AH444" t="str">
            <v>○</v>
          </cell>
          <cell r="AI444" t="str">
            <v>○</v>
          </cell>
          <cell r="AJ444" t="str">
            <v>○</v>
          </cell>
          <cell r="AK444" t="str">
            <v>○</v>
          </cell>
          <cell r="AL444" t="str">
            <v>○</v>
          </cell>
          <cell r="AM444" t="str">
            <v>○</v>
          </cell>
          <cell r="AO444">
            <v>30</v>
          </cell>
          <cell r="AP444">
            <v>20</v>
          </cell>
          <cell r="AQ444">
            <v>990</v>
          </cell>
          <cell r="AR444" t="str">
            <v>しない</v>
          </cell>
          <cell r="AS444">
            <v>6</v>
          </cell>
          <cell r="AT444">
            <v>11</v>
          </cell>
          <cell r="AU444" t="str">
            <v>神奈川相互交易(株）</v>
          </cell>
          <cell r="AV444" t="str">
            <v/>
          </cell>
          <cell r="AW444" t="str">
            <v/>
          </cell>
          <cell r="AX444" t="str">
            <v/>
          </cell>
        </row>
        <row r="445">
          <cell r="A445" t="str">
            <v>7840</v>
          </cell>
          <cell r="B445" t="str">
            <v>10-7840-0</v>
          </cell>
          <cell r="D445" t="str">
            <v>10</v>
          </cell>
          <cell r="E445" t="str">
            <v>渡辺</v>
          </cell>
          <cell r="F445" t="str">
            <v>7840-0</v>
          </cell>
          <cell r="G445" t="str">
            <v>オールベリテ　ユニオン</v>
          </cell>
          <cell r="H445">
            <v>4</v>
          </cell>
          <cell r="I445" t="str">
            <v>○</v>
          </cell>
          <cell r="J445" t="str">
            <v>○</v>
          </cell>
          <cell r="K445" t="str">
            <v>ﾌｫｰﾏｯﾄ</v>
          </cell>
          <cell r="L445" t="str">
            <v>通常★</v>
          </cell>
          <cell r="M445" t="str">
            <v>ﾌｫｰﾏｯﾄ</v>
          </cell>
          <cell r="N445" t="str">
            <v>通常★</v>
          </cell>
          <cell r="O445" t="str">
            <v>変更しない</v>
          </cell>
          <cell r="P445" t="str">
            <v>変更しない</v>
          </cell>
          <cell r="Q445" t="str">
            <v>変更しない</v>
          </cell>
          <cell r="R445" t="str">
            <v>×</v>
          </cell>
          <cell r="S445" t="str">
            <v>ﾌｫｰﾏｯﾄ</v>
          </cell>
          <cell r="T445" t="str">
            <v>通常★</v>
          </cell>
          <cell r="U445" t="str">
            <v>ﾌｫｰﾏｯﾄ</v>
          </cell>
          <cell r="V445" t="str">
            <v>通常★</v>
          </cell>
          <cell r="W445" t="str">
            <v>ﾌｫｰﾏｯﾄ</v>
          </cell>
          <cell r="X445" t="str">
            <v>通常</v>
          </cell>
          <cell r="Y445" t="str">
            <v>お客様各位</v>
          </cell>
          <cell r="AA445" t="str">
            <v/>
          </cell>
          <cell r="AB445" t="str">
            <v>丸大食品株式会社</v>
          </cell>
          <cell r="AC445" t="str">
            <v>裏面</v>
          </cell>
          <cell r="AD445" t="str">
            <v>○</v>
          </cell>
          <cell r="AE445" t="str">
            <v>FAXにて</v>
          </cell>
          <cell r="AF445" t="str">
            <v>○</v>
          </cell>
          <cell r="AG445" t="str">
            <v>○</v>
          </cell>
          <cell r="AH445" t="str">
            <v>○</v>
          </cell>
          <cell r="AI445" t="str">
            <v>○</v>
          </cell>
          <cell r="AJ445" t="str">
            <v>○</v>
          </cell>
          <cell r="AK445" t="str">
            <v/>
          </cell>
          <cell r="AL445" t="str">
            <v>○</v>
          </cell>
          <cell r="AM445" t="str">
            <v>○</v>
          </cell>
          <cell r="AO445">
            <v>30</v>
          </cell>
          <cell r="AP445">
            <v>20</v>
          </cell>
          <cell r="AQ445">
            <v>990</v>
          </cell>
          <cell r="AR445" t="str">
            <v>しない</v>
          </cell>
          <cell r="AS445">
            <v>6</v>
          </cell>
          <cell r="AT445">
            <v>11</v>
          </cell>
          <cell r="AU445" t="str">
            <v>オールベリテ　ユニオン</v>
          </cell>
          <cell r="AV445" t="str">
            <v/>
          </cell>
          <cell r="AW445" t="str">
            <v/>
          </cell>
          <cell r="AX445" t="str">
            <v/>
          </cell>
        </row>
        <row r="446">
          <cell r="A446" t="str">
            <v>7858</v>
          </cell>
          <cell r="B446" t="str">
            <v>10-7858-0</v>
          </cell>
          <cell r="D446" t="str">
            <v>10</v>
          </cell>
          <cell r="E446" t="str">
            <v>渡辺</v>
          </cell>
          <cell r="F446" t="str">
            <v>7858-0</v>
          </cell>
          <cell r="G446" t="str">
            <v>やまと労働組合</v>
          </cell>
          <cell r="H446">
            <v>10</v>
          </cell>
          <cell r="I446" t="str">
            <v>○</v>
          </cell>
          <cell r="J446" t="str">
            <v>○</v>
          </cell>
          <cell r="K446" t="str">
            <v>ﾌｫｰﾏｯﾄ</v>
          </cell>
          <cell r="L446" t="str">
            <v>通常+自家用★</v>
          </cell>
          <cell r="M446" t="str">
            <v>ﾌｫｰﾏｯﾄ</v>
          </cell>
          <cell r="N446" t="str">
            <v>通常+自家用★</v>
          </cell>
          <cell r="O446" t="str">
            <v>変更しない</v>
          </cell>
          <cell r="P446" t="str">
            <v>変更しない</v>
          </cell>
          <cell r="Q446" t="str">
            <v>変更しない</v>
          </cell>
          <cell r="R446" t="str">
            <v>◎</v>
          </cell>
          <cell r="S446" t="str">
            <v>ﾌｫｰﾏｯﾄ</v>
          </cell>
          <cell r="T446" t="str">
            <v>通常★</v>
          </cell>
          <cell r="U446" t="str">
            <v>ﾌｫｰﾏｯﾄ</v>
          </cell>
          <cell r="V446" t="str">
            <v>通常★</v>
          </cell>
          <cell r="W446" t="str">
            <v>ﾌｫｰﾏｯﾄ</v>
          </cell>
          <cell r="X446" t="str">
            <v>通常</v>
          </cell>
          <cell r="Y446" t="str">
            <v>お客様各位</v>
          </cell>
          <cell r="Z446" t="str">
            <v/>
          </cell>
          <cell r="AA446" t="str">
            <v/>
          </cell>
          <cell r="AB446" t="str">
            <v>丸大食品株式会社</v>
          </cell>
          <cell r="AC446" t="str">
            <v>裏面</v>
          </cell>
          <cell r="AD446" t="str">
            <v>○</v>
          </cell>
          <cell r="AE446" t="str">
            <v>FAXで</v>
          </cell>
          <cell r="AF446" t="str">
            <v>○</v>
          </cell>
          <cell r="AG446" t="str">
            <v>○</v>
          </cell>
          <cell r="AH446" t="str">
            <v>○</v>
          </cell>
          <cell r="AI446" t="str">
            <v>○</v>
          </cell>
          <cell r="AJ446" t="str">
            <v>○</v>
          </cell>
          <cell r="AK446" t="str">
            <v>○</v>
          </cell>
          <cell r="AL446" t="str">
            <v>○</v>
          </cell>
          <cell r="AM446" t="str">
            <v>○</v>
          </cell>
          <cell r="AO446">
            <v>30</v>
          </cell>
          <cell r="AP446">
            <v>20</v>
          </cell>
          <cell r="AQ446">
            <v>990</v>
          </cell>
          <cell r="AR446" t="str">
            <v>しない</v>
          </cell>
          <cell r="AS446">
            <v>6</v>
          </cell>
          <cell r="AT446">
            <v>11</v>
          </cell>
          <cell r="AU446" t="str">
            <v>やまと労働組合</v>
          </cell>
          <cell r="AV446" t="str">
            <v/>
          </cell>
          <cell r="AW446" t="str">
            <v/>
          </cell>
          <cell r="AX446" t="str">
            <v/>
          </cell>
        </row>
        <row r="447">
          <cell r="A447" t="str">
            <v>7861</v>
          </cell>
          <cell r="B447" t="str">
            <v>10-7861-0</v>
          </cell>
          <cell r="D447" t="str">
            <v>10</v>
          </cell>
          <cell r="E447" t="str">
            <v>渡辺</v>
          </cell>
          <cell r="F447" t="str">
            <v>7861-0</v>
          </cell>
          <cell r="G447" t="str">
            <v>全東京ますいわ屋ユニオン</v>
          </cell>
          <cell r="H447">
            <v>0</v>
          </cell>
          <cell r="I447" t="str">
            <v>○</v>
          </cell>
          <cell r="J447" t="str">
            <v>○</v>
          </cell>
          <cell r="K447" t="str">
            <v>ﾌｫｰﾏｯﾄ</v>
          </cell>
          <cell r="L447" t="str">
            <v>通常+自家用★</v>
          </cell>
          <cell r="M447" t="str">
            <v>ﾌｫｰﾏｯﾄ</v>
          </cell>
          <cell r="N447" t="str">
            <v>通常+自家用★</v>
          </cell>
          <cell r="O447" t="str">
            <v>変更しない</v>
          </cell>
          <cell r="P447" t="str">
            <v>変更しない</v>
          </cell>
          <cell r="Q447" t="str">
            <v>変更しない</v>
          </cell>
          <cell r="R447" t="str">
            <v>×</v>
          </cell>
          <cell r="S447" t="str">
            <v>ﾌｫｰﾏｯﾄ</v>
          </cell>
          <cell r="T447" t="str">
            <v>通常★</v>
          </cell>
          <cell r="U447" t="str">
            <v>ﾌｫｰﾏｯﾄ</v>
          </cell>
          <cell r="V447" t="str">
            <v>通常★</v>
          </cell>
          <cell r="W447" t="str">
            <v>ﾌｫｰﾏｯﾄ</v>
          </cell>
          <cell r="X447" t="str">
            <v>通常</v>
          </cell>
          <cell r="Y447" t="str">
            <v>お客様各位</v>
          </cell>
          <cell r="AA447" t="str">
            <v/>
          </cell>
          <cell r="AB447" t="str">
            <v>丸大食品株式会社</v>
          </cell>
          <cell r="AC447" t="str">
            <v>裏面</v>
          </cell>
          <cell r="AD447" t="str">
            <v>○</v>
          </cell>
          <cell r="AE447" t="str">
            <v>FAXにて</v>
          </cell>
          <cell r="AF447" t="str">
            <v>○</v>
          </cell>
          <cell r="AG447" t="str">
            <v>○</v>
          </cell>
          <cell r="AH447" t="str">
            <v>○</v>
          </cell>
          <cell r="AI447" t="str">
            <v>○</v>
          </cell>
          <cell r="AJ447" t="str">
            <v>○</v>
          </cell>
          <cell r="AK447" t="str">
            <v>○</v>
          </cell>
          <cell r="AL447" t="str">
            <v>○</v>
          </cell>
          <cell r="AM447" t="str">
            <v>○</v>
          </cell>
          <cell r="AO447">
            <v>30</v>
          </cell>
          <cell r="AP447">
            <v>20</v>
          </cell>
          <cell r="AQ447">
            <v>990</v>
          </cell>
          <cell r="AR447" t="str">
            <v>しない</v>
          </cell>
          <cell r="AS447">
            <v>6</v>
          </cell>
          <cell r="AT447">
            <v>10</v>
          </cell>
          <cell r="AU447" t="str">
            <v>全東京ますいわ屋ユニオン</v>
          </cell>
          <cell r="AV447" t="str">
            <v>16</v>
          </cell>
          <cell r="AW447" t="str">
            <v/>
          </cell>
          <cell r="AX447" t="str">
            <v/>
          </cell>
        </row>
        <row r="448">
          <cell r="A448" t="str">
            <v>7960</v>
          </cell>
          <cell r="B448" t="str">
            <v>10-7960-0</v>
          </cell>
          <cell r="D448" t="str">
            <v>10</v>
          </cell>
          <cell r="E448" t="str">
            <v>渡辺</v>
          </cell>
          <cell r="F448" t="str">
            <v>7960-0</v>
          </cell>
          <cell r="G448" t="str">
            <v>神奈川県警友会</v>
          </cell>
          <cell r="H448">
            <v>0</v>
          </cell>
          <cell r="I448" t="str">
            <v>×</v>
          </cell>
          <cell r="J448" t="str">
            <v>×</v>
          </cell>
          <cell r="K448" t="str">
            <v/>
          </cell>
          <cell r="L448" t="str">
            <v/>
          </cell>
          <cell r="M448" t="str">
            <v/>
          </cell>
          <cell r="N448" t="str">
            <v/>
          </cell>
          <cell r="O448" t="str">
            <v/>
          </cell>
          <cell r="P448" t="str">
            <v/>
          </cell>
          <cell r="Q448" t="str">
            <v/>
          </cell>
          <cell r="R448" t="str">
            <v>◎</v>
          </cell>
          <cell r="S448" t="str">
            <v>ﾌｫｰﾏｯﾄ</v>
          </cell>
          <cell r="T448" t="str">
            <v>送料込</v>
          </cell>
          <cell r="U448" t="str">
            <v>ﾌｫｰﾏｯﾄ</v>
          </cell>
          <cell r="V448" t="str">
            <v>送料込</v>
          </cell>
          <cell r="W448" t="str">
            <v>　</v>
          </cell>
          <cell r="Y448" t="str">
            <v>お客様各位</v>
          </cell>
          <cell r="AA448" t="str">
            <v/>
          </cell>
          <cell r="AB448" t="str">
            <v>（一財）神奈川県警友会</v>
          </cell>
          <cell r="AC448" t="str">
            <v>別紙</v>
          </cell>
          <cell r="AD448" t="str">
            <v>警友会事務局</v>
          </cell>
          <cell r="AE448" t="str">
            <v>FAXで</v>
          </cell>
          <cell r="AF448" t="str">
            <v>045-651-9426</v>
          </cell>
          <cell r="AG448" t="str">
            <v>警友会事務局より一括請求いたします。</v>
          </cell>
          <cell r="AH448" t="str">
            <v>○</v>
          </cell>
          <cell r="AI448" t="str">
            <v>○</v>
          </cell>
          <cell r="AJ448" t="str">
            <v>○</v>
          </cell>
          <cell r="AK448" t="str">
            <v>○</v>
          </cell>
          <cell r="AL448" t="str">
            <v>○</v>
          </cell>
          <cell r="AM448" t="str">
            <v>○</v>
          </cell>
          <cell r="AO448" t="str">
            <v>30%+770</v>
          </cell>
          <cell r="AP448">
            <v>20</v>
          </cell>
          <cell r="AQ448">
            <v>990</v>
          </cell>
          <cell r="AR448" t="str">
            <v>しない</v>
          </cell>
          <cell r="AS448">
            <v>6</v>
          </cell>
          <cell r="AT448">
            <v>11</v>
          </cell>
          <cell r="AU448" t="str">
            <v>一般財団法人　　　　　　　　　　　神奈川県警友会</v>
          </cell>
          <cell r="AV448" t="str">
            <v/>
          </cell>
          <cell r="AW448" t="str">
            <v/>
          </cell>
          <cell r="AX448" t="str">
            <v/>
          </cell>
        </row>
        <row r="449">
          <cell r="A449" t="str">
            <v>8104</v>
          </cell>
          <cell r="B449" t="str">
            <v>10-8104-0</v>
          </cell>
          <cell r="D449" t="str">
            <v>10</v>
          </cell>
          <cell r="E449" t="str">
            <v>渡辺</v>
          </cell>
          <cell r="F449" t="str">
            <v>8104-0</v>
          </cell>
          <cell r="G449" t="str">
            <v>全国学習塾協同組</v>
          </cell>
          <cell r="H449">
            <v>1</v>
          </cell>
          <cell r="I449" t="str">
            <v>○</v>
          </cell>
          <cell r="J449" t="str">
            <v>○</v>
          </cell>
          <cell r="K449" t="str">
            <v>ﾌｫｰﾏｯﾄ</v>
          </cell>
          <cell r="L449" t="str">
            <v>企業名なし(990)</v>
          </cell>
          <cell r="M449" t="str">
            <v>ﾌｫｰﾏｯﾄ</v>
          </cell>
          <cell r="N449" t="str">
            <v>企業名なし(990)</v>
          </cell>
          <cell r="O449" t="str">
            <v>変更しない</v>
          </cell>
          <cell r="P449" t="str">
            <v>変更しない</v>
          </cell>
          <cell r="Q449" t="str">
            <v>変更しない</v>
          </cell>
          <cell r="R449" t="str">
            <v>◎</v>
          </cell>
          <cell r="S449" t="str">
            <v>ﾌｫｰﾏｯﾄ</v>
          </cell>
          <cell r="T449" t="str">
            <v>通常★</v>
          </cell>
          <cell r="U449" t="str">
            <v>ﾌｫｰﾏｯﾄ</v>
          </cell>
          <cell r="V449" t="str">
            <v>通常★</v>
          </cell>
          <cell r="W449" t="str">
            <v>ﾌｫｰﾏｯﾄ</v>
          </cell>
          <cell r="X449" t="str">
            <v>通常</v>
          </cell>
          <cell r="Y449" t="str">
            <v>お客様各位</v>
          </cell>
          <cell r="AA449" t="str">
            <v/>
          </cell>
          <cell r="AB449" t="str">
            <v>丸大食品株式会社</v>
          </cell>
          <cell r="AC449" t="str">
            <v>裏面</v>
          </cell>
          <cell r="AD449" t="str">
            <v>○</v>
          </cell>
          <cell r="AE449" t="str">
            <v>FAXにて</v>
          </cell>
          <cell r="AF449" t="str">
            <v>○</v>
          </cell>
          <cell r="AG449" t="str">
            <v>○</v>
          </cell>
          <cell r="AH449" t="str">
            <v>○</v>
          </cell>
          <cell r="AI449" t="str">
            <v>○</v>
          </cell>
          <cell r="AJ449" t="str">
            <v>○</v>
          </cell>
          <cell r="AK449" t="str">
            <v/>
          </cell>
          <cell r="AL449" t="str">
            <v/>
          </cell>
          <cell r="AM449" t="str">
            <v/>
          </cell>
          <cell r="AO449">
            <v>30</v>
          </cell>
          <cell r="AP449">
            <v>20</v>
          </cell>
          <cell r="AQ449">
            <v>990</v>
          </cell>
          <cell r="AR449" t="str">
            <v>しない</v>
          </cell>
          <cell r="AS449">
            <v>5</v>
          </cell>
          <cell r="AT449">
            <v>10</v>
          </cell>
          <cell r="AU449" t="str">
            <v>全国学習塾協同組合</v>
          </cell>
          <cell r="AV449" t="str">
            <v>18</v>
          </cell>
          <cell r="AW449" t="str">
            <v/>
          </cell>
          <cell r="AX449" t="str">
            <v/>
          </cell>
        </row>
        <row r="450">
          <cell r="A450" t="str">
            <v>8149</v>
          </cell>
          <cell r="B450" t="str">
            <v>10-8149-0</v>
          </cell>
          <cell r="D450" t="str">
            <v>10</v>
          </cell>
          <cell r="E450" t="str">
            <v>渡辺</v>
          </cell>
          <cell r="F450" t="str">
            <v>8149-0</v>
          </cell>
          <cell r="G450" t="str">
            <v>東京都電機卸商業協同組合</v>
          </cell>
          <cell r="H450">
            <v>7</v>
          </cell>
          <cell r="I450" t="str">
            <v>○</v>
          </cell>
          <cell r="J450" t="str">
            <v>○</v>
          </cell>
          <cell r="K450" t="str">
            <v>ﾌｫｰﾏｯﾄ</v>
          </cell>
          <cell r="L450" t="str">
            <v>通常★</v>
          </cell>
          <cell r="M450" t="str">
            <v>ﾌｫｰﾏｯﾄ</v>
          </cell>
          <cell r="N450" t="str">
            <v>通常★</v>
          </cell>
          <cell r="O450" t="str">
            <v/>
          </cell>
          <cell r="P450" t="str">
            <v/>
          </cell>
          <cell r="Q450" t="str">
            <v/>
          </cell>
          <cell r="R450" t="str">
            <v>○</v>
          </cell>
          <cell r="S450" t="str">
            <v>ﾌｫｰﾏｯﾄ</v>
          </cell>
          <cell r="T450" t="str">
            <v>通常★</v>
          </cell>
          <cell r="U450" t="str">
            <v>ﾌｫｰﾏｯﾄ</v>
          </cell>
          <cell r="V450" t="str">
            <v>通常★</v>
          </cell>
          <cell r="W450" t="str">
            <v>ﾌｫｰﾏｯﾄ</v>
          </cell>
          <cell r="X450" t="str">
            <v>通常</v>
          </cell>
          <cell r="Y450" t="str">
            <v>お客様各位</v>
          </cell>
          <cell r="AA450" t="str">
            <v/>
          </cell>
          <cell r="AB450" t="str">
            <v>東京都電機卸商業協同組合</v>
          </cell>
          <cell r="AC450" t="str">
            <v>裏面</v>
          </cell>
          <cell r="AD450" t="str">
            <v>○</v>
          </cell>
          <cell r="AE450" t="str">
            <v>FAXにて</v>
          </cell>
          <cell r="AF450" t="str">
            <v>○</v>
          </cell>
          <cell r="AG450" t="str">
            <v>○</v>
          </cell>
          <cell r="AH450" t="str">
            <v>○</v>
          </cell>
          <cell r="AI450" t="str">
            <v>○</v>
          </cell>
          <cell r="AJ450" t="str">
            <v>○</v>
          </cell>
          <cell r="AK450" t="str">
            <v/>
          </cell>
          <cell r="AL450" t="str">
            <v/>
          </cell>
          <cell r="AM450" t="str">
            <v/>
          </cell>
          <cell r="AO450">
            <v>30</v>
          </cell>
          <cell r="AP450">
            <v>20</v>
          </cell>
          <cell r="AQ450">
            <v>990</v>
          </cell>
          <cell r="AR450" t="str">
            <v>しない</v>
          </cell>
          <cell r="AS450">
            <v>6</v>
          </cell>
          <cell r="AT450">
            <v>11</v>
          </cell>
          <cell r="AU450" t="str">
            <v>東京都電機卸商業協同組合</v>
          </cell>
          <cell r="AV450" t="str">
            <v/>
          </cell>
          <cell r="AW450" t="str">
            <v/>
          </cell>
          <cell r="AX450" t="str">
            <v/>
          </cell>
        </row>
        <row r="451">
          <cell r="A451" t="str">
            <v>8149-1</v>
          </cell>
          <cell r="B451" t="str">
            <v>10-8149-1</v>
          </cell>
          <cell r="D451" t="str">
            <v>10</v>
          </cell>
          <cell r="E451" t="str">
            <v>渡辺</v>
          </cell>
          <cell r="F451" t="str">
            <v>8149-1</v>
          </cell>
          <cell r="G451" t="str">
            <v>(株)セフティデンキ</v>
          </cell>
          <cell r="H451">
            <v>0</v>
          </cell>
          <cell r="I451" t="str">
            <v>×</v>
          </cell>
          <cell r="J451" t="str">
            <v>×</v>
          </cell>
          <cell r="K451" t="str">
            <v>ﾌｫｰﾏｯﾄ</v>
          </cell>
          <cell r="L451" t="str">
            <v>通常★</v>
          </cell>
          <cell r="M451" t="str">
            <v>ﾌｫｰﾏｯﾄ</v>
          </cell>
          <cell r="N451" t="str">
            <v>通常★</v>
          </cell>
          <cell r="O451" t="str">
            <v>変更しない</v>
          </cell>
          <cell r="P451" t="str">
            <v>変更する</v>
          </cell>
          <cell r="Q451" t="str">
            <v>変更しない</v>
          </cell>
          <cell r="R451" t="str">
            <v/>
          </cell>
          <cell r="S451" t="str">
            <v/>
          </cell>
          <cell r="T451" t="str">
            <v/>
          </cell>
          <cell r="U451" t="str">
            <v/>
          </cell>
          <cell r="V451" t="str">
            <v/>
          </cell>
          <cell r="W451" t="str">
            <v/>
          </cell>
          <cell r="X451" t="str">
            <v/>
          </cell>
          <cell r="Y451" t="str">
            <v>お客様各位</v>
          </cell>
          <cell r="AA451" t="str">
            <v/>
          </cell>
          <cell r="AB451" t="str">
            <v>丸大食品株式会社</v>
          </cell>
          <cell r="AC451" t="str">
            <v/>
          </cell>
          <cell r="AD451" t="str">
            <v>○</v>
          </cell>
          <cell r="AE451" t="str">
            <v/>
          </cell>
          <cell r="AF451" t="str">
            <v/>
          </cell>
          <cell r="AG451" t="str">
            <v>商品発送後に別送でご請求書をお届けしますのでお振込みください。　</v>
          </cell>
          <cell r="AH451" t="str">
            <v>○</v>
          </cell>
          <cell r="AI451" t="str">
            <v>○</v>
          </cell>
          <cell r="AJ451" t="str">
            <v>○</v>
          </cell>
          <cell r="AK451" t="str">
            <v/>
          </cell>
          <cell r="AL451" t="str">
            <v/>
          </cell>
          <cell r="AM451" t="str">
            <v/>
          </cell>
          <cell r="AO451">
            <v>30</v>
          </cell>
          <cell r="AP451">
            <v>20</v>
          </cell>
          <cell r="AQ451">
            <v>990</v>
          </cell>
          <cell r="AR451" t="str">
            <v>しない</v>
          </cell>
          <cell r="AS451" t="str">
            <v/>
          </cell>
          <cell r="AT451" t="str">
            <v/>
          </cell>
          <cell r="AU451" t="str">
            <v/>
          </cell>
          <cell r="AV451" t="str">
            <v/>
          </cell>
          <cell r="AW451" t="str">
            <v/>
          </cell>
          <cell r="AX451" t="str">
            <v/>
          </cell>
        </row>
        <row r="452">
          <cell r="A452" t="str">
            <v>8160</v>
          </cell>
          <cell r="B452" t="str">
            <v>10-8160-0</v>
          </cell>
          <cell r="D452" t="str">
            <v>10</v>
          </cell>
          <cell r="E452" t="str">
            <v>渡辺</v>
          </cell>
          <cell r="F452" t="str">
            <v>8160-0</v>
          </cell>
          <cell r="G452" t="str">
            <v>（株）イムラ封筒</v>
          </cell>
          <cell r="H452">
            <v>2</v>
          </cell>
          <cell r="I452" t="str">
            <v>○</v>
          </cell>
          <cell r="J452" t="str">
            <v>○</v>
          </cell>
          <cell r="K452" t="str">
            <v>ﾌｫｰﾏｯﾄ</v>
          </cell>
          <cell r="L452" t="str">
            <v>通常+自家用★</v>
          </cell>
          <cell r="M452" t="str">
            <v>ﾌｫｰﾏｯﾄ</v>
          </cell>
          <cell r="N452" t="str">
            <v>通常+自家用★</v>
          </cell>
          <cell r="O452" t="str">
            <v/>
          </cell>
          <cell r="P452" t="str">
            <v/>
          </cell>
          <cell r="Q452" t="str">
            <v/>
          </cell>
          <cell r="R452" t="str">
            <v/>
          </cell>
          <cell r="S452" t="str">
            <v>ﾌｫｰﾏｯﾄ</v>
          </cell>
          <cell r="T452" t="str">
            <v>通常★</v>
          </cell>
          <cell r="U452" t="str">
            <v>ﾌｫｰﾏｯﾄ</v>
          </cell>
          <cell r="V452" t="str">
            <v>通常★</v>
          </cell>
          <cell r="W452" t="str">
            <v>ﾌｫｰﾏｯﾄ</v>
          </cell>
          <cell r="X452" t="str">
            <v>通常</v>
          </cell>
          <cell r="Y452" t="str">
            <v>お客様各位</v>
          </cell>
          <cell r="Z452" t="str">
            <v/>
          </cell>
          <cell r="AA452" t="str">
            <v/>
          </cell>
          <cell r="AB452" t="str">
            <v>丸大食品株式会社</v>
          </cell>
          <cell r="AC452" t="str">
            <v>裏面</v>
          </cell>
          <cell r="AD452" t="str">
            <v>○</v>
          </cell>
          <cell r="AE452" t="str">
            <v>FAXにて</v>
          </cell>
          <cell r="AF452" t="str">
            <v>○</v>
          </cell>
          <cell r="AG452" t="str">
            <v>○</v>
          </cell>
          <cell r="AH452" t="str">
            <v>○</v>
          </cell>
          <cell r="AI452" t="str">
            <v>○</v>
          </cell>
          <cell r="AJ452" t="str">
            <v>○</v>
          </cell>
          <cell r="AK452" t="str">
            <v/>
          </cell>
          <cell r="AL452" t="str">
            <v/>
          </cell>
          <cell r="AM452" t="str">
            <v/>
          </cell>
          <cell r="AO452">
            <v>30</v>
          </cell>
          <cell r="AP452">
            <v>20</v>
          </cell>
          <cell r="AQ452">
            <v>990</v>
          </cell>
          <cell r="AR452" t="str">
            <v>しない</v>
          </cell>
          <cell r="AS452">
            <v>5</v>
          </cell>
          <cell r="AT452">
            <v>10</v>
          </cell>
          <cell r="AU452" t="str">
            <v>株式会社イムラ封筒</v>
          </cell>
          <cell r="AV452" t="str">
            <v/>
          </cell>
          <cell r="AW452" t="str">
            <v/>
          </cell>
          <cell r="AX452" t="str">
            <v/>
          </cell>
        </row>
        <row r="453">
          <cell r="A453" t="str">
            <v>8160-2</v>
          </cell>
          <cell r="B453" t="str">
            <v>10-8160-2</v>
          </cell>
          <cell r="D453" t="str">
            <v>10</v>
          </cell>
          <cell r="E453" t="str">
            <v>渡辺</v>
          </cell>
          <cell r="F453" t="str">
            <v>8160-2</v>
          </cell>
          <cell r="G453" t="str">
            <v>（株）アラジンイデア（早田昌弘）</v>
          </cell>
          <cell r="H453">
            <v>1</v>
          </cell>
          <cell r="I453" t="str">
            <v>○</v>
          </cell>
          <cell r="J453" t="str">
            <v>○</v>
          </cell>
          <cell r="K453" t="str">
            <v>ﾌｫｰﾏｯﾄ</v>
          </cell>
          <cell r="L453" t="str">
            <v>通常+自家用★</v>
          </cell>
          <cell r="M453" t="str">
            <v>ﾌｫｰﾏｯﾄ</v>
          </cell>
          <cell r="N453" t="str">
            <v>通常+自家用★</v>
          </cell>
          <cell r="O453" t="str">
            <v/>
          </cell>
          <cell r="P453" t="str">
            <v/>
          </cell>
          <cell r="Q453" t="str">
            <v/>
          </cell>
          <cell r="R453" t="str">
            <v/>
          </cell>
          <cell r="S453" t="str">
            <v>ﾌｫｰﾏｯﾄ</v>
          </cell>
          <cell r="T453" t="str">
            <v>通常★</v>
          </cell>
          <cell r="U453" t="str">
            <v>ﾌｫｰﾏｯﾄ</v>
          </cell>
          <cell r="V453" t="str">
            <v>通常★</v>
          </cell>
          <cell r="W453" t="str">
            <v>ﾌｫｰﾏｯﾄ</v>
          </cell>
          <cell r="X453" t="str">
            <v>通常</v>
          </cell>
          <cell r="Y453" t="str">
            <v>お客様各位</v>
          </cell>
          <cell r="Z453" t="str">
            <v/>
          </cell>
          <cell r="AA453" t="str">
            <v/>
          </cell>
          <cell r="AB453" t="str">
            <v>丸大食品株式会社</v>
          </cell>
          <cell r="AC453" t="str">
            <v>裏面</v>
          </cell>
          <cell r="AD453" t="str">
            <v>○</v>
          </cell>
          <cell r="AE453" t="str">
            <v>FAXにて</v>
          </cell>
          <cell r="AF453" t="str">
            <v>○</v>
          </cell>
          <cell r="AG453" t="str">
            <v>○</v>
          </cell>
          <cell r="AH453" t="str">
            <v>○</v>
          </cell>
          <cell r="AI453" t="str">
            <v>○</v>
          </cell>
          <cell r="AJ453" t="str">
            <v>○</v>
          </cell>
          <cell r="AK453" t="str">
            <v/>
          </cell>
          <cell r="AL453" t="str">
            <v/>
          </cell>
          <cell r="AM453" t="str">
            <v/>
          </cell>
          <cell r="AO453">
            <v>30</v>
          </cell>
          <cell r="AP453">
            <v>20</v>
          </cell>
          <cell r="AQ453">
            <v>990</v>
          </cell>
          <cell r="AR453" t="str">
            <v>しない</v>
          </cell>
          <cell r="AS453">
            <v>5</v>
          </cell>
          <cell r="AT453">
            <v>10</v>
          </cell>
          <cell r="AU453" t="str">
            <v>株式会社イムラ封筒</v>
          </cell>
          <cell r="AV453" t="str">
            <v/>
          </cell>
          <cell r="AW453" t="str">
            <v/>
          </cell>
          <cell r="AX453" t="str">
            <v/>
          </cell>
        </row>
        <row r="454">
          <cell r="A454" t="str">
            <v>8233</v>
          </cell>
          <cell r="B454" t="str">
            <v>10-8233-0</v>
          </cell>
          <cell r="D454" t="str">
            <v>10</v>
          </cell>
          <cell r="E454" t="str">
            <v>渡辺</v>
          </cell>
          <cell r="F454" t="str">
            <v>8233-0</v>
          </cell>
          <cell r="G454" t="str">
            <v>東京医師歯科医師協同組合</v>
          </cell>
          <cell r="H454">
            <v>0</v>
          </cell>
          <cell r="I454" t="str">
            <v>×</v>
          </cell>
          <cell r="J454" t="str">
            <v>×</v>
          </cell>
          <cell r="K454" t="str">
            <v>＠</v>
          </cell>
          <cell r="L454" t="str">
            <v>基本版のみ</v>
          </cell>
          <cell r="M454" t="str">
            <v>＠</v>
          </cell>
          <cell r="N454" t="str">
            <v>基本版のみ</v>
          </cell>
          <cell r="O454" t="str">
            <v/>
          </cell>
          <cell r="P454" t="str">
            <v/>
          </cell>
          <cell r="Q454" t="str">
            <v/>
          </cell>
          <cell r="R454" t="str">
            <v>×</v>
          </cell>
          <cell r="S454" t="str">
            <v>＠</v>
          </cell>
          <cell r="T454" t="str">
            <v>基本版のみ★</v>
          </cell>
          <cell r="U454" t="str">
            <v>＠</v>
          </cell>
          <cell r="V454" t="str">
            <v>基本版のみ★</v>
          </cell>
          <cell r="W454" t="str">
            <v>＠</v>
          </cell>
          <cell r="X454" t="str">
            <v>FAX変更</v>
          </cell>
          <cell r="Y454" t="str">
            <v>お客様各位</v>
          </cell>
          <cell r="AA454" t="str">
            <v/>
          </cell>
          <cell r="AB454" t="str">
            <v>東京医師歯科医師協同組合</v>
          </cell>
          <cell r="AC454" t="str">
            <v>裏面</v>
          </cell>
          <cell r="AD454" t="str">
            <v>東京医師歯科医師協同組合</v>
          </cell>
          <cell r="AE454" t="str">
            <v>FAXにて</v>
          </cell>
          <cell r="AF454" t="str">
            <v>○</v>
          </cell>
          <cell r="AG454" t="str">
            <v>○</v>
          </cell>
          <cell r="AH454" t="str">
            <v>○</v>
          </cell>
          <cell r="AI454" t="str">
            <v>○</v>
          </cell>
          <cell r="AJ454" t="str">
            <v>○</v>
          </cell>
          <cell r="AK454" t="str">
            <v/>
          </cell>
          <cell r="AL454" t="str">
            <v/>
          </cell>
          <cell r="AM454" t="str">
            <v/>
          </cell>
          <cell r="AO454">
            <v>30</v>
          </cell>
          <cell r="AP454">
            <v>20</v>
          </cell>
          <cell r="AQ454">
            <v>990</v>
          </cell>
          <cell r="AR454" t="str">
            <v>しない</v>
          </cell>
          <cell r="AS454" t="str">
            <v/>
          </cell>
          <cell r="AT454">
            <v>11</v>
          </cell>
          <cell r="AU454" t="str">
            <v>東京医師歯科医師協同組合</v>
          </cell>
          <cell r="AV454" t="str">
            <v/>
          </cell>
          <cell r="AW454" t="str">
            <v/>
          </cell>
          <cell r="AX454" t="str">
            <v/>
          </cell>
        </row>
        <row r="455">
          <cell r="A455" t="str">
            <v>8373</v>
          </cell>
          <cell r="B455" t="str">
            <v>10-8373-0</v>
          </cell>
          <cell r="D455" t="str">
            <v>10</v>
          </cell>
          <cell r="E455" t="str">
            <v>渡辺</v>
          </cell>
          <cell r="F455" t="str">
            <v>8373-0</v>
          </cell>
          <cell r="G455" t="str">
            <v>山梨県電気工事業</v>
          </cell>
          <cell r="H455">
            <v>2</v>
          </cell>
          <cell r="I455" t="str">
            <v>○</v>
          </cell>
          <cell r="J455" t="str">
            <v>○</v>
          </cell>
          <cell r="K455" t="str">
            <v>ﾌｫｰﾏｯﾄ</v>
          </cell>
          <cell r="L455" t="str">
            <v>企業名なし(990)</v>
          </cell>
          <cell r="M455" t="str">
            <v>ﾌｫｰﾏｯﾄ</v>
          </cell>
          <cell r="N455" t="str">
            <v>企業名なし(990)</v>
          </cell>
          <cell r="O455" t="str">
            <v>変更しない</v>
          </cell>
          <cell r="P455" t="str">
            <v>変更しない</v>
          </cell>
          <cell r="Q455" t="str">
            <v>変更しない</v>
          </cell>
          <cell r="R455" t="str">
            <v>×</v>
          </cell>
          <cell r="S455" t="str">
            <v/>
          </cell>
          <cell r="T455" t="str">
            <v/>
          </cell>
          <cell r="U455" t="str">
            <v/>
          </cell>
          <cell r="V455" t="str">
            <v/>
          </cell>
          <cell r="W455" t="str">
            <v/>
          </cell>
          <cell r="X455" t="str">
            <v/>
          </cell>
          <cell r="Y455" t="str">
            <v>お客様各位</v>
          </cell>
          <cell r="AA455" t="str">
            <v/>
          </cell>
          <cell r="AB455" t="str">
            <v>丸大食品株式会社</v>
          </cell>
          <cell r="AC455" t="str">
            <v/>
          </cell>
          <cell r="AD455" t="str">
            <v/>
          </cell>
          <cell r="AE455" t="str">
            <v/>
          </cell>
          <cell r="AG455" t="str">
            <v/>
          </cell>
          <cell r="AH455" t="str">
            <v>○</v>
          </cell>
          <cell r="AI455" t="str">
            <v>○</v>
          </cell>
          <cell r="AJ455" t="str">
            <v>○</v>
          </cell>
          <cell r="AK455" t="str">
            <v/>
          </cell>
          <cell r="AL455" t="str">
            <v/>
          </cell>
          <cell r="AM455" t="str">
            <v/>
          </cell>
          <cell r="AO455">
            <v>30</v>
          </cell>
          <cell r="AP455">
            <v>20</v>
          </cell>
          <cell r="AQ455">
            <v>990</v>
          </cell>
          <cell r="AR455" t="str">
            <v>しない</v>
          </cell>
          <cell r="AS455">
            <v>6</v>
          </cell>
          <cell r="AT455">
            <v>11</v>
          </cell>
          <cell r="AU455" t="str">
            <v>山梨県電気工事業</v>
          </cell>
          <cell r="AV455" t="str">
            <v/>
          </cell>
          <cell r="AW455" t="str">
            <v/>
          </cell>
          <cell r="AX455" t="str">
            <v/>
          </cell>
        </row>
        <row r="456">
          <cell r="A456" t="str">
            <v>8399-1</v>
          </cell>
          <cell r="B456" t="str">
            <v>10-8399-1</v>
          </cell>
          <cell r="D456" t="str">
            <v>10</v>
          </cell>
          <cell r="E456" t="str">
            <v>渡辺</v>
          </cell>
          <cell r="F456" t="str">
            <v>8399-1</v>
          </cell>
          <cell r="G456" t="str">
            <v>徳恩寺</v>
          </cell>
          <cell r="H456">
            <v>0</v>
          </cell>
          <cell r="I456" t="str">
            <v>○</v>
          </cell>
          <cell r="J456" t="str">
            <v>○</v>
          </cell>
          <cell r="K456" t="str">
            <v>ﾌｫｰﾏｯﾄ</v>
          </cell>
          <cell r="L456" t="str">
            <v>通常+自家用★</v>
          </cell>
          <cell r="M456" t="str">
            <v>ﾌｫｰﾏｯﾄ</v>
          </cell>
          <cell r="N456" t="str">
            <v>通常+自家用★</v>
          </cell>
          <cell r="O456" t="str">
            <v>変更しない</v>
          </cell>
          <cell r="P456" t="str">
            <v>変更しない</v>
          </cell>
          <cell r="Q456" t="str">
            <v>変更しない</v>
          </cell>
          <cell r="R456" t="str">
            <v>×</v>
          </cell>
          <cell r="S456" t="str">
            <v>必要なし</v>
          </cell>
          <cell r="U456" t="str">
            <v>必要なし</v>
          </cell>
          <cell r="W456" t="str">
            <v>必要なし</v>
          </cell>
          <cell r="Y456" t="str">
            <v>お客様各位</v>
          </cell>
          <cell r="AA456" t="str">
            <v/>
          </cell>
          <cell r="AB456" t="str">
            <v>丸大食品株式会社</v>
          </cell>
          <cell r="AC456" t="str">
            <v>裏面</v>
          </cell>
          <cell r="AD456" t="str">
            <v>○</v>
          </cell>
          <cell r="AE456" t="str">
            <v>FAXにて</v>
          </cell>
          <cell r="AF456" t="str">
            <v>○</v>
          </cell>
          <cell r="AG456" t="str">
            <v>○</v>
          </cell>
          <cell r="AH456" t="str">
            <v>○</v>
          </cell>
          <cell r="AI456" t="str">
            <v>○</v>
          </cell>
          <cell r="AJ456" t="str">
            <v>○</v>
          </cell>
          <cell r="AK456" t="str">
            <v>○</v>
          </cell>
          <cell r="AL456" t="str">
            <v>○</v>
          </cell>
          <cell r="AM456" t="str">
            <v>○</v>
          </cell>
          <cell r="AO456">
            <v>30</v>
          </cell>
          <cell r="AP456">
            <v>20</v>
          </cell>
          <cell r="AQ456">
            <v>990</v>
          </cell>
          <cell r="AR456" t="str">
            <v>しない</v>
          </cell>
          <cell r="AS456" t="str">
            <v/>
          </cell>
          <cell r="AT456">
            <v>10</v>
          </cell>
          <cell r="AU456" t="str">
            <v>徳恩寺</v>
          </cell>
          <cell r="AV456" t="str">
            <v/>
          </cell>
          <cell r="AW456" t="str">
            <v/>
          </cell>
          <cell r="AX456" t="str">
            <v/>
          </cell>
        </row>
        <row r="457">
          <cell r="A457" t="str">
            <v>8402</v>
          </cell>
          <cell r="B457" t="str">
            <v>10-8402-0</v>
          </cell>
          <cell r="D457" t="str">
            <v>10</v>
          </cell>
          <cell r="E457" t="str">
            <v>渡辺</v>
          </cell>
          <cell r="F457" t="str">
            <v>8402-0</v>
          </cell>
          <cell r="G457" t="str">
            <v>町田市勤労者福祉サービスセンター</v>
          </cell>
          <cell r="H457">
            <v>13</v>
          </cell>
          <cell r="I457" t="str">
            <v>○</v>
          </cell>
          <cell r="J457" t="str">
            <v>○</v>
          </cell>
          <cell r="K457" t="str">
            <v>ﾌｫｰﾏｯﾄ</v>
          </cell>
          <cell r="L457" t="str">
            <v>企業名なし(990)</v>
          </cell>
          <cell r="M457" t="str">
            <v>ﾌｫｰﾏｯﾄ</v>
          </cell>
          <cell r="N457" t="str">
            <v>企業名なし(990)</v>
          </cell>
          <cell r="O457" t="str">
            <v>変更しない</v>
          </cell>
          <cell r="P457" t="str">
            <v>変更しない</v>
          </cell>
          <cell r="Q457" t="str">
            <v>変更しない</v>
          </cell>
          <cell r="R457" t="str">
            <v>◎</v>
          </cell>
          <cell r="S457" t="str">
            <v>ﾌｫｰﾏｯﾄ</v>
          </cell>
          <cell r="T457" t="str">
            <v>通常★</v>
          </cell>
          <cell r="U457" t="str">
            <v>必要なし</v>
          </cell>
          <cell r="V457" t="str">
            <v>通常★</v>
          </cell>
          <cell r="W457" t="str">
            <v>ﾌｫｰﾏｯﾄ</v>
          </cell>
          <cell r="X457" t="str">
            <v>通常</v>
          </cell>
          <cell r="Y457" t="str">
            <v>お客様各位</v>
          </cell>
          <cell r="AA457" t="str">
            <v/>
          </cell>
          <cell r="AB457" t="str">
            <v>丸大食品株式会社</v>
          </cell>
          <cell r="AC457" t="str">
            <v>裏面</v>
          </cell>
          <cell r="AD457" t="str">
            <v>○</v>
          </cell>
          <cell r="AE457" t="str">
            <v>郵送又はFAXにて</v>
          </cell>
          <cell r="AF457" t="str">
            <v>○</v>
          </cell>
          <cell r="AG457" t="str">
            <v>○</v>
          </cell>
          <cell r="AH457" t="str">
            <v>○</v>
          </cell>
          <cell r="AI457" t="str">
            <v>○</v>
          </cell>
          <cell r="AJ457" t="str">
            <v>○</v>
          </cell>
          <cell r="AK457" t="str">
            <v>○</v>
          </cell>
          <cell r="AL457" t="str">
            <v>○</v>
          </cell>
          <cell r="AM457" t="str">
            <v>○</v>
          </cell>
          <cell r="AO457">
            <v>30</v>
          </cell>
          <cell r="AP457">
            <v>20</v>
          </cell>
          <cell r="AQ457">
            <v>990</v>
          </cell>
          <cell r="AR457" t="str">
            <v>しない</v>
          </cell>
          <cell r="AS457">
            <v>6</v>
          </cell>
          <cell r="AT457">
            <v>11</v>
          </cell>
          <cell r="AU457" t="str">
            <v>町田市勤労者福祉          サービスセンター</v>
          </cell>
          <cell r="AV457" t="str">
            <v/>
          </cell>
          <cell r="AW457" t="str">
            <v/>
          </cell>
          <cell r="AX457" t="str">
            <v/>
          </cell>
        </row>
        <row r="458">
          <cell r="A458" t="str">
            <v>8404</v>
          </cell>
          <cell r="B458" t="str">
            <v>10-8404-0</v>
          </cell>
          <cell r="D458" t="str">
            <v>10</v>
          </cell>
          <cell r="E458" t="str">
            <v>渡辺</v>
          </cell>
          <cell r="F458" t="str">
            <v>8404-0</v>
          </cell>
          <cell r="G458" t="str">
            <v>相模原市職員生活協同組合</v>
          </cell>
          <cell r="H458">
            <v>4</v>
          </cell>
          <cell r="I458" t="str">
            <v>○</v>
          </cell>
          <cell r="J458" t="str">
            <v>○</v>
          </cell>
          <cell r="K458" t="str">
            <v>ﾌｫｰﾏｯﾄ</v>
          </cell>
          <cell r="L458" t="str">
            <v>【変動】通常</v>
          </cell>
          <cell r="M458" t="str">
            <v>ﾌｫｰﾏｯﾄ</v>
          </cell>
          <cell r="N458" t="str">
            <v>【変動】通常</v>
          </cell>
          <cell r="O458" t="str">
            <v>変更しない</v>
          </cell>
          <cell r="P458" t="str">
            <v>変更しない</v>
          </cell>
          <cell r="Q458" t="str">
            <v>変更しない</v>
          </cell>
          <cell r="R458" t="str">
            <v>◎</v>
          </cell>
          <cell r="S458" t="str">
            <v>ﾌｫｰﾏｯﾄ</v>
          </cell>
          <cell r="T458" t="str">
            <v>【変動】通常</v>
          </cell>
          <cell r="U458" t="str">
            <v>ﾌｫｰﾏｯﾄ</v>
          </cell>
          <cell r="V458" t="str">
            <v>【変動】通常</v>
          </cell>
          <cell r="W458" t="str">
            <v>ﾌｫｰﾏｯﾄ</v>
          </cell>
          <cell r="X458" t="str">
            <v>通常</v>
          </cell>
          <cell r="Y458" t="str">
            <v>お客様各位</v>
          </cell>
          <cell r="AB458" t="str">
            <v>丸大食品株式会社</v>
          </cell>
          <cell r="AC458" t="str">
            <v>裏面</v>
          </cell>
          <cell r="AD458" t="str">
            <v>○</v>
          </cell>
          <cell r="AE458" t="str">
            <v>郵送又はFAXにて</v>
          </cell>
          <cell r="AF458" t="str">
            <v>○</v>
          </cell>
          <cell r="AG458" t="str">
            <v>○</v>
          </cell>
          <cell r="AH458" t="str">
            <v>○</v>
          </cell>
          <cell r="AI458" t="str">
            <v>○</v>
          </cell>
          <cell r="AJ458" t="str">
            <v>○</v>
          </cell>
          <cell r="AK458" t="str">
            <v>○</v>
          </cell>
          <cell r="AL458" t="str">
            <v>○</v>
          </cell>
          <cell r="AM458" t="str">
            <v>○</v>
          </cell>
          <cell r="AO458">
            <v>35</v>
          </cell>
          <cell r="AP458">
            <v>20</v>
          </cell>
          <cell r="AQ458">
            <v>990</v>
          </cell>
          <cell r="AR458" t="str">
            <v>しない</v>
          </cell>
          <cell r="AS458">
            <v>6</v>
          </cell>
          <cell r="AT458">
            <v>11</v>
          </cell>
          <cell r="AV458" t="str">
            <v/>
          </cell>
          <cell r="AW458" t="str">
            <v/>
          </cell>
          <cell r="AX458" t="str">
            <v/>
          </cell>
        </row>
        <row r="459">
          <cell r="A459" t="str">
            <v>8425</v>
          </cell>
          <cell r="B459" t="str">
            <v>10-8425-0</v>
          </cell>
          <cell r="D459" t="str">
            <v>10</v>
          </cell>
          <cell r="E459" t="str">
            <v>渡辺</v>
          </cell>
          <cell r="F459" t="str">
            <v>8425-0</v>
          </cell>
          <cell r="G459" t="str">
            <v>神奈川土建一般労働組合川崎支部</v>
          </cell>
          <cell r="H459">
            <v>2</v>
          </cell>
          <cell r="I459" t="str">
            <v>○</v>
          </cell>
          <cell r="J459" t="str">
            <v>○</v>
          </cell>
          <cell r="K459" t="str">
            <v>ﾌｫｰﾏｯﾄ</v>
          </cell>
          <cell r="L459" t="str">
            <v>通常+自家用★</v>
          </cell>
          <cell r="M459" t="str">
            <v>ﾌｫｰﾏｯﾄ</v>
          </cell>
          <cell r="N459" t="str">
            <v>通常+自家用★</v>
          </cell>
          <cell r="O459" t="str">
            <v>変更しない</v>
          </cell>
          <cell r="P459" t="str">
            <v>変更しない</v>
          </cell>
          <cell r="Q459" t="str">
            <v>変更しない</v>
          </cell>
          <cell r="R459" t="str">
            <v>◎</v>
          </cell>
          <cell r="S459" t="str">
            <v>ﾌｫｰﾏｯﾄ</v>
          </cell>
          <cell r="T459" t="str">
            <v>通常★</v>
          </cell>
          <cell r="U459" t="str">
            <v>ﾌｫｰﾏｯﾄ</v>
          </cell>
          <cell r="V459" t="str">
            <v>通常★</v>
          </cell>
          <cell r="W459" t="str">
            <v>ﾌｫｰﾏｯﾄ</v>
          </cell>
          <cell r="X459" t="str">
            <v>通常</v>
          </cell>
          <cell r="Y459" t="str">
            <v>お客様各位</v>
          </cell>
          <cell r="AA459" t="str">
            <v/>
          </cell>
          <cell r="AB459" t="str">
            <v>丸大食品株式会社</v>
          </cell>
          <cell r="AC459" t="str">
            <v>裏面</v>
          </cell>
          <cell r="AD459" t="str">
            <v>○</v>
          </cell>
          <cell r="AE459" t="str">
            <v>郵送又はFAXにて</v>
          </cell>
          <cell r="AF459" t="str">
            <v>○</v>
          </cell>
          <cell r="AG459" t="str">
            <v>○</v>
          </cell>
          <cell r="AH459" t="str">
            <v>○</v>
          </cell>
          <cell r="AI459" t="str">
            <v>○</v>
          </cell>
          <cell r="AJ459" t="str">
            <v>○</v>
          </cell>
          <cell r="AK459" t="str">
            <v>○</v>
          </cell>
          <cell r="AL459" t="str">
            <v>○</v>
          </cell>
          <cell r="AM459" t="str">
            <v>○</v>
          </cell>
          <cell r="AO459">
            <v>30</v>
          </cell>
          <cell r="AP459">
            <v>20</v>
          </cell>
          <cell r="AQ459">
            <v>990</v>
          </cell>
          <cell r="AR459" t="str">
            <v>しない</v>
          </cell>
          <cell r="AS459">
            <v>5</v>
          </cell>
          <cell r="AT459">
            <v>10</v>
          </cell>
          <cell r="AU459" t="str">
            <v>神奈川土建川崎支部</v>
          </cell>
          <cell r="AV459" t="str">
            <v/>
          </cell>
          <cell r="AW459" t="str">
            <v/>
          </cell>
          <cell r="AX459" t="str">
            <v/>
          </cell>
        </row>
        <row r="460">
          <cell r="A460" t="str">
            <v>8431</v>
          </cell>
          <cell r="B460" t="str">
            <v>10-8431-0</v>
          </cell>
          <cell r="D460" t="str">
            <v>10</v>
          </cell>
          <cell r="E460" t="str">
            <v>渡辺</v>
          </cell>
          <cell r="F460" t="str">
            <v>8431-0</v>
          </cell>
          <cell r="G460" t="str">
            <v>神奈川土建一般労働組合南横浜支部</v>
          </cell>
          <cell r="H460">
            <v>3</v>
          </cell>
          <cell r="I460" t="str">
            <v>○</v>
          </cell>
          <cell r="J460" t="str">
            <v>○</v>
          </cell>
          <cell r="K460" t="str">
            <v>ﾌｫｰﾏｯﾄ</v>
          </cell>
          <cell r="L460" t="str">
            <v>通常+自家用★</v>
          </cell>
          <cell r="M460" t="str">
            <v>ﾌｫｰﾏｯﾄ</v>
          </cell>
          <cell r="N460" t="str">
            <v>通常+自家用★</v>
          </cell>
          <cell r="O460" t="str">
            <v>変更しない</v>
          </cell>
          <cell r="P460" t="str">
            <v>変更しない</v>
          </cell>
          <cell r="Q460" t="str">
            <v>変更しない</v>
          </cell>
          <cell r="R460" t="str">
            <v>◎</v>
          </cell>
          <cell r="S460" t="str">
            <v>ﾌｫｰﾏｯﾄ</v>
          </cell>
          <cell r="T460" t="str">
            <v>通常★</v>
          </cell>
          <cell r="U460" t="str">
            <v>ﾌｫｰﾏｯﾄ</v>
          </cell>
          <cell r="V460" t="str">
            <v>通常★</v>
          </cell>
          <cell r="W460" t="str">
            <v>ﾌｫｰﾏｯﾄ</v>
          </cell>
          <cell r="X460" t="str">
            <v>通常</v>
          </cell>
          <cell r="Y460" t="str">
            <v>お客様各位</v>
          </cell>
          <cell r="AA460" t="str">
            <v/>
          </cell>
          <cell r="AB460" t="str">
            <v>丸大食品株式会社</v>
          </cell>
          <cell r="AC460" t="str">
            <v>裏面</v>
          </cell>
          <cell r="AD460" t="str">
            <v>○</v>
          </cell>
          <cell r="AE460" t="str">
            <v>郵送又はFAXにて</v>
          </cell>
          <cell r="AF460" t="str">
            <v>○</v>
          </cell>
          <cell r="AG460" t="str">
            <v>○</v>
          </cell>
          <cell r="AH460" t="str">
            <v>○</v>
          </cell>
          <cell r="AI460" t="str">
            <v>○</v>
          </cell>
          <cell r="AJ460" t="str">
            <v>○</v>
          </cell>
          <cell r="AK460" t="str">
            <v>○</v>
          </cell>
          <cell r="AL460" t="str">
            <v>○</v>
          </cell>
          <cell r="AM460" t="str">
            <v>○</v>
          </cell>
          <cell r="AO460">
            <v>30</v>
          </cell>
          <cell r="AP460">
            <v>20</v>
          </cell>
          <cell r="AQ460">
            <v>990</v>
          </cell>
          <cell r="AR460" t="str">
            <v>しない</v>
          </cell>
          <cell r="AS460">
            <v>5</v>
          </cell>
          <cell r="AT460">
            <v>10</v>
          </cell>
          <cell r="AU460" t="str">
            <v>神奈川土建南横浜支部</v>
          </cell>
          <cell r="AV460" t="str">
            <v/>
          </cell>
          <cell r="AW460" t="str">
            <v/>
          </cell>
          <cell r="AX460" t="str">
            <v/>
          </cell>
        </row>
        <row r="461">
          <cell r="A461" t="str">
            <v>8432</v>
          </cell>
          <cell r="B461" t="str">
            <v>10-8432-0</v>
          </cell>
          <cell r="D461" t="str">
            <v>10</v>
          </cell>
          <cell r="E461" t="str">
            <v>渡辺</v>
          </cell>
          <cell r="F461" t="str">
            <v>8432-0</v>
          </cell>
          <cell r="G461" t="str">
            <v>神奈川土建一般労働組合横浜西支部</v>
          </cell>
          <cell r="H461">
            <v>5</v>
          </cell>
          <cell r="I461" t="str">
            <v>○</v>
          </cell>
          <cell r="J461" t="str">
            <v>○</v>
          </cell>
          <cell r="K461" t="str">
            <v>ﾌｫｰﾏｯﾄ</v>
          </cell>
          <cell r="L461" t="str">
            <v>通常+自家用★</v>
          </cell>
          <cell r="M461" t="str">
            <v>ﾌｫｰﾏｯﾄ</v>
          </cell>
          <cell r="N461" t="str">
            <v>通常+自家用★</v>
          </cell>
          <cell r="O461" t="str">
            <v>変更しない</v>
          </cell>
          <cell r="P461" t="str">
            <v>変更しない</v>
          </cell>
          <cell r="Q461" t="str">
            <v>変更しない</v>
          </cell>
          <cell r="R461" t="str">
            <v>◎</v>
          </cell>
          <cell r="S461" t="str">
            <v>ﾌｫｰﾏｯﾄ</v>
          </cell>
          <cell r="T461" t="str">
            <v>通常★</v>
          </cell>
          <cell r="U461" t="str">
            <v>ﾌｫｰﾏｯﾄ</v>
          </cell>
          <cell r="V461" t="str">
            <v>通常★</v>
          </cell>
          <cell r="W461" t="str">
            <v>ﾌｫｰﾏｯﾄ</v>
          </cell>
          <cell r="X461" t="str">
            <v>通常</v>
          </cell>
          <cell r="Y461" t="str">
            <v>お客様各位</v>
          </cell>
          <cell r="AA461" t="str">
            <v/>
          </cell>
          <cell r="AB461" t="str">
            <v>丸大食品株式会社</v>
          </cell>
          <cell r="AC461" t="str">
            <v>裏面</v>
          </cell>
          <cell r="AD461" t="str">
            <v>○</v>
          </cell>
          <cell r="AE461" t="str">
            <v>郵送又はFAXにて</v>
          </cell>
          <cell r="AF461" t="str">
            <v>○</v>
          </cell>
          <cell r="AG461" t="str">
            <v>○</v>
          </cell>
          <cell r="AH461" t="str">
            <v>○</v>
          </cell>
          <cell r="AI461" t="str">
            <v>○</v>
          </cell>
          <cell r="AJ461" t="str">
            <v>○</v>
          </cell>
          <cell r="AK461" t="str">
            <v>○</v>
          </cell>
          <cell r="AL461" t="str">
            <v>○</v>
          </cell>
          <cell r="AM461" t="str">
            <v>○</v>
          </cell>
          <cell r="AO461">
            <v>30</v>
          </cell>
          <cell r="AP461">
            <v>20</v>
          </cell>
          <cell r="AQ461">
            <v>990</v>
          </cell>
          <cell r="AR461" t="str">
            <v>しない</v>
          </cell>
          <cell r="AS461">
            <v>5</v>
          </cell>
          <cell r="AT461">
            <v>10</v>
          </cell>
          <cell r="AU461" t="str">
            <v>神奈川土建横浜西支部</v>
          </cell>
          <cell r="AV461" t="str">
            <v/>
          </cell>
          <cell r="AW461" t="str">
            <v/>
          </cell>
          <cell r="AX461" t="str">
            <v/>
          </cell>
        </row>
        <row r="462">
          <cell r="A462" t="str">
            <v>8447</v>
          </cell>
          <cell r="B462" t="str">
            <v>10-8447-0</v>
          </cell>
          <cell r="D462" t="str">
            <v>10</v>
          </cell>
          <cell r="E462" t="str">
            <v>渡辺</v>
          </cell>
          <cell r="F462" t="str">
            <v>8447-0</v>
          </cell>
          <cell r="G462" t="str">
            <v>神奈川土建一般労働組合川崎中央支部</v>
          </cell>
          <cell r="H462">
            <v>8</v>
          </cell>
          <cell r="I462" t="str">
            <v>○</v>
          </cell>
          <cell r="J462" t="str">
            <v>○</v>
          </cell>
          <cell r="K462" t="str">
            <v>ﾌｫｰﾏｯﾄ</v>
          </cell>
          <cell r="L462" t="str">
            <v>通常+自家用★</v>
          </cell>
          <cell r="M462" t="str">
            <v>ﾌｫｰﾏｯﾄ</v>
          </cell>
          <cell r="N462" t="str">
            <v>通常+自家用★</v>
          </cell>
          <cell r="O462" t="str">
            <v>変更しない</v>
          </cell>
          <cell r="P462" t="str">
            <v>変更しない</v>
          </cell>
          <cell r="Q462" t="str">
            <v>変更しない</v>
          </cell>
          <cell r="R462" t="str">
            <v>◎</v>
          </cell>
          <cell r="S462" t="str">
            <v>ﾌｫｰﾏｯﾄ</v>
          </cell>
          <cell r="T462" t="str">
            <v>通常★</v>
          </cell>
          <cell r="U462" t="str">
            <v>ﾌｫｰﾏｯﾄ</v>
          </cell>
          <cell r="V462" t="str">
            <v>通常★</v>
          </cell>
          <cell r="W462" t="str">
            <v>ﾌｫｰﾏｯﾄ</v>
          </cell>
          <cell r="X462" t="str">
            <v>通常</v>
          </cell>
          <cell r="Y462" t="str">
            <v>お客様各位</v>
          </cell>
          <cell r="AA462" t="str">
            <v/>
          </cell>
          <cell r="AB462" t="str">
            <v>丸大食品株式会社</v>
          </cell>
          <cell r="AC462" t="str">
            <v>裏面</v>
          </cell>
          <cell r="AD462" t="str">
            <v>○</v>
          </cell>
          <cell r="AE462" t="str">
            <v>郵送又はFAXにて</v>
          </cell>
          <cell r="AF462" t="str">
            <v>○</v>
          </cell>
          <cell r="AG462" t="str">
            <v>○</v>
          </cell>
          <cell r="AH462" t="str">
            <v>○</v>
          </cell>
          <cell r="AI462" t="str">
            <v>○</v>
          </cell>
          <cell r="AJ462" t="str">
            <v>○</v>
          </cell>
          <cell r="AK462" t="str">
            <v>○</v>
          </cell>
          <cell r="AL462" t="str">
            <v>○</v>
          </cell>
          <cell r="AM462" t="str">
            <v>○</v>
          </cell>
          <cell r="AO462">
            <v>30</v>
          </cell>
          <cell r="AP462">
            <v>20</v>
          </cell>
          <cell r="AQ462">
            <v>990</v>
          </cell>
          <cell r="AR462" t="str">
            <v>しない</v>
          </cell>
          <cell r="AS462">
            <v>5</v>
          </cell>
          <cell r="AT462">
            <v>10</v>
          </cell>
          <cell r="AU462" t="str">
            <v>神奈川土建川崎中央支部</v>
          </cell>
          <cell r="AV462" t="str">
            <v/>
          </cell>
          <cell r="AW462" t="str">
            <v/>
          </cell>
          <cell r="AX462" t="str">
            <v/>
          </cell>
        </row>
        <row r="463">
          <cell r="A463" t="str">
            <v>8526</v>
          </cell>
          <cell r="B463" t="str">
            <v>10-8526-0</v>
          </cell>
          <cell r="D463" t="str">
            <v>10</v>
          </cell>
          <cell r="E463" t="str">
            <v>渡辺</v>
          </cell>
          <cell r="F463" t="str">
            <v>8526-0</v>
          </cell>
          <cell r="G463" t="str">
            <v>東京都タイル煉瓦工事工業協同組合</v>
          </cell>
          <cell r="H463">
            <v>2</v>
          </cell>
          <cell r="I463" t="str">
            <v>○</v>
          </cell>
          <cell r="J463" t="str">
            <v>○</v>
          </cell>
          <cell r="K463" t="str">
            <v>ﾌｫｰﾏｯﾄ</v>
          </cell>
          <cell r="L463" t="str">
            <v>通常+自家用★</v>
          </cell>
          <cell r="M463" t="str">
            <v>ﾌｫｰﾏｯﾄ</v>
          </cell>
          <cell r="N463" t="str">
            <v>通常+自家用★</v>
          </cell>
          <cell r="O463" t="str">
            <v>変更しない</v>
          </cell>
          <cell r="P463" t="str">
            <v>変更しない</v>
          </cell>
          <cell r="Q463" t="str">
            <v>変更しない</v>
          </cell>
          <cell r="R463" t="str">
            <v>○</v>
          </cell>
          <cell r="S463" t="str">
            <v>ﾌｫｰﾏｯﾄ</v>
          </cell>
          <cell r="T463" t="str">
            <v>通常★</v>
          </cell>
          <cell r="U463" t="str">
            <v>ﾌｫｰﾏｯﾄ</v>
          </cell>
          <cell r="V463" t="str">
            <v>通常★</v>
          </cell>
          <cell r="W463" t="str">
            <v>ﾌｫｰﾏｯﾄ</v>
          </cell>
          <cell r="X463" t="str">
            <v>通常</v>
          </cell>
          <cell r="Y463" t="str">
            <v>お客様各位</v>
          </cell>
          <cell r="Z463" t="str">
            <v/>
          </cell>
          <cell r="AA463" t="str">
            <v/>
          </cell>
          <cell r="AB463" t="str">
            <v>東京都タイル煉瓦工事工業協同組合</v>
          </cell>
          <cell r="AC463" t="str">
            <v>裏面</v>
          </cell>
          <cell r="AD463" t="str">
            <v>○</v>
          </cell>
          <cell r="AE463" t="str">
            <v>FAXで</v>
          </cell>
          <cell r="AF463" t="str">
            <v>○</v>
          </cell>
          <cell r="AG463" t="str">
            <v>○</v>
          </cell>
          <cell r="AH463" t="str">
            <v>○</v>
          </cell>
          <cell r="AI463" t="str">
            <v>○</v>
          </cell>
          <cell r="AJ463" t="str">
            <v>○</v>
          </cell>
          <cell r="AK463" t="str">
            <v>○</v>
          </cell>
          <cell r="AL463" t="str">
            <v>○</v>
          </cell>
          <cell r="AM463" t="str">
            <v>○</v>
          </cell>
          <cell r="AO463">
            <v>30</v>
          </cell>
          <cell r="AP463">
            <v>20</v>
          </cell>
          <cell r="AQ463">
            <v>990</v>
          </cell>
          <cell r="AR463" t="str">
            <v>しない</v>
          </cell>
          <cell r="AS463">
            <v>6</v>
          </cell>
          <cell r="AT463">
            <v>11</v>
          </cell>
          <cell r="AU463" t="str">
            <v>東京都タイル煉瓦工事　　工業協同組合</v>
          </cell>
          <cell r="AV463" t="str">
            <v/>
          </cell>
          <cell r="AW463" t="str">
            <v/>
          </cell>
          <cell r="AX463" t="str">
            <v/>
          </cell>
        </row>
        <row r="464">
          <cell r="A464" t="str">
            <v>8527</v>
          </cell>
          <cell r="B464" t="str">
            <v>10-8527-0</v>
          </cell>
          <cell r="D464" t="str">
            <v>10</v>
          </cell>
          <cell r="E464" t="str">
            <v>渡辺</v>
          </cell>
          <cell r="F464" t="str">
            <v>8527-0</v>
          </cell>
          <cell r="G464" t="str">
            <v>建築士事務所</v>
          </cell>
          <cell r="H464">
            <v>1</v>
          </cell>
          <cell r="I464" t="str">
            <v>○</v>
          </cell>
          <cell r="J464" t="str">
            <v>○</v>
          </cell>
          <cell r="K464" t="str">
            <v>ﾌｫｰﾏｯﾄ</v>
          </cell>
          <cell r="L464" t="str">
            <v>企業名なし(990)</v>
          </cell>
          <cell r="M464" t="str">
            <v>ﾌｫｰﾏｯﾄ</v>
          </cell>
          <cell r="N464" t="str">
            <v>企業名なし(990)</v>
          </cell>
          <cell r="O464" t="str">
            <v/>
          </cell>
          <cell r="P464" t="str">
            <v/>
          </cell>
          <cell r="Q464" t="str">
            <v/>
          </cell>
          <cell r="R464" t="str">
            <v>×</v>
          </cell>
          <cell r="S464" t="str">
            <v/>
          </cell>
          <cell r="T464" t="str">
            <v/>
          </cell>
          <cell r="U464" t="str">
            <v/>
          </cell>
          <cell r="V464" t="str">
            <v/>
          </cell>
          <cell r="W464" t="str">
            <v/>
          </cell>
          <cell r="X464" t="str">
            <v/>
          </cell>
          <cell r="Y464" t="str">
            <v>お客様各位</v>
          </cell>
          <cell r="AA464" t="str">
            <v/>
          </cell>
          <cell r="AB464" t="str">
            <v>丸大食品株式会社</v>
          </cell>
          <cell r="AC464" t="str">
            <v/>
          </cell>
          <cell r="AD464" t="str">
            <v/>
          </cell>
          <cell r="AE464" t="str">
            <v/>
          </cell>
          <cell r="AF464" t="str">
            <v/>
          </cell>
          <cell r="AG464" t="str">
            <v/>
          </cell>
          <cell r="AH464" t="str">
            <v>○</v>
          </cell>
          <cell r="AI464" t="str">
            <v>○</v>
          </cell>
          <cell r="AJ464" t="str">
            <v>○</v>
          </cell>
          <cell r="AK464" t="str">
            <v/>
          </cell>
          <cell r="AL464" t="str">
            <v/>
          </cell>
          <cell r="AM464" t="str">
            <v/>
          </cell>
          <cell r="AO464">
            <v>30</v>
          </cell>
          <cell r="AP464">
            <v>20</v>
          </cell>
          <cell r="AQ464">
            <v>990</v>
          </cell>
          <cell r="AR464" t="str">
            <v>しない</v>
          </cell>
          <cell r="AS464">
            <v>6</v>
          </cell>
          <cell r="AT464" t="str">
            <v/>
          </cell>
          <cell r="AU464" t="str">
            <v>建築士事務所</v>
          </cell>
          <cell r="AV464" t="str">
            <v/>
          </cell>
          <cell r="AW464" t="str">
            <v/>
          </cell>
          <cell r="AX464" t="str">
            <v/>
          </cell>
        </row>
        <row r="465">
          <cell r="A465" t="str">
            <v>8533</v>
          </cell>
          <cell r="B465" t="str">
            <v>10-8533-0</v>
          </cell>
          <cell r="D465" t="str">
            <v>10</v>
          </cell>
          <cell r="E465" t="str">
            <v>渡辺</v>
          </cell>
          <cell r="F465" t="str">
            <v>8533-0</v>
          </cell>
          <cell r="G465" t="str">
            <v>東京社会保険労務士協同組合</v>
          </cell>
          <cell r="H465">
            <v>46</v>
          </cell>
          <cell r="I465" t="str">
            <v>○</v>
          </cell>
          <cell r="J465" t="str">
            <v>○</v>
          </cell>
          <cell r="K465" t="str">
            <v>ﾌｫｰﾏｯﾄ</v>
          </cell>
          <cell r="L465" t="str">
            <v>通常★</v>
          </cell>
          <cell r="M465" t="str">
            <v>ﾌｫｰﾏｯﾄ</v>
          </cell>
          <cell r="N465" t="str">
            <v>通常★</v>
          </cell>
          <cell r="O465" t="str">
            <v/>
          </cell>
          <cell r="P465" t="str">
            <v/>
          </cell>
          <cell r="Q465" t="str">
            <v/>
          </cell>
          <cell r="R465" t="str">
            <v/>
          </cell>
          <cell r="S465" t="str">
            <v>ﾌｫｰﾏｯﾄ</v>
          </cell>
          <cell r="T465" t="str">
            <v>通常★</v>
          </cell>
          <cell r="U465" t="str">
            <v>ﾌｫｰﾏｯﾄ</v>
          </cell>
          <cell r="V465" t="str">
            <v>通常★</v>
          </cell>
          <cell r="W465" t="str">
            <v>ﾌｫｰﾏｯﾄ</v>
          </cell>
          <cell r="X465" t="str">
            <v>通常</v>
          </cell>
          <cell r="Y465" t="str">
            <v>お客様各位</v>
          </cell>
          <cell r="AA465" t="str">
            <v/>
          </cell>
          <cell r="AB465" t="str">
            <v>東京社会保険労務士協同組合</v>
          </cell>
          <cell r="AC465" t="str">
            <v>裏面</v>
          </cell>
          <cell r="AD465" t="str">
            <v>○</v>
          </cell>
          <cell r="AE465" t="str">
            <v>FAX又は郵送にて</v>
          </cell>
          <cell r="AF465" t="str">
            <v>○</v>
          </cell>
          <cell r="AG465" t="str">
            <v>○</v>
          </cell>
          <cell r="AH465" t="str">
            <v>○</v>
          </cell>
          <cell r="AI465" t="str">
            <v>○</v>
          </cell>
          <cell r="AJ465" t="str">
            <v>○</v>
          </cell>
          <cell r="AK465" t="str">
            <v/>
          </cell>
          <cell r="AL465" t="str">
            <v/>
          </cell>
          <cell r="AM465" t="str">
            <v/>
          </cell>
          <cell r="AO465">
            <v>30</v>
          </cell>
          <cell r="AP465">
            <v>20</v>
          </cell>
          <cell r="AQ465">
            <v>990</v>
          </cell>
          <cell r="AR465" t="str">
            <v>しない</v>
          </cell>
          <cell r="AS465">
            <v>6</v>
          </cell>
          <cell r="AT465">
            <v>11</v>
          </cell>
          <cell r="AU465" t="str">
            <v>東京社会保険労務士　　　　協同組合</v>
          </cell>
          <cell r="AV465" t="str">
            <v>18</v>
          </cell>
          <cell r="AW465" t="str">
            <v/>
          </cell>
          <cell r="AX465" t="str">
            <v/>
          </cell>
        </row>
        <row r="466">
          <cell r="A466" t="str">
            <v>8540-1</v>
          </cell>
          <cell r="B466" t="str">
            <v>10-8540-1</v>
          </cell>
          <cell r="D466" t="str">
            <v>10</v>
          </cell>
          <cell r="E466" t="str">
            <v>渡辺</v>
          </cell>
          <cell r="F466" t="str">
            <v>8540-1</v>
          </cell>
          <cell r="G466" t="str">
            <v>㈱クリエイション理美　柑子木</v>
          </cell>
          <cell r="H466">
            <v>2</v>
          </cell>
          <cell r="I466" t="str">
            <v>○</v>
          </cell>
          <cell r="J466" t="str">
            <v>○</v>
          </cell>
          <cell r="K466" t="str">
            <v>ﾌｫｰﾏｯﾄ</v>
          </cell>
          <cell r="L466" t="str">
            <v>通常★</v>
          </cell>
          <cell r="M466" t="str">
            <v>ﾌｫｰﾏｯﾄ</v>
          </cell>
          <cell r="N466" t="str">
            <v>通常★</v>
          </cell>
          <cell r="O466" t="str">
            <v/>
          </cell>
          <cell r="P466" t="str">
            <v/>
          </cell>
          <cell r="Q466" t="str">
            <v/>
          </cell>
          <cell r="R466" t="str">
            <v>×</v>
          </cell>
          <cell r="S466" t="str">
            <v/>
          </cell>
          <cell r="T466" t="str">
            <v>通常★</v>
          </cell>
          <cell r="U466" t="str">
            <v>ﾌｫｰﾏｯﾄ</v>
          </cell>
          <cell r="V466" t="str">
            <v>通常★</v>
          </cell>
          <cell r="W466" t="str">
            <v/>
          </cell>
          <cell r="X466" t="str">
            <v/>
          </cell>
          <cell r="Y466" t="str">
            <v>お客様各位</v>
          </cell>
          <cell r="AA466" t="str">
            <v/>
          </cell>
          <cell r="AB466" t="str">
            <v>丸大食品株式会社</v>
          </cell>
          <cell r="AC466" t="str">
            <v/>
          </cell>
          <cell r="AD466" t="str">
            <v/>
          </cell>
          <cell r="AE466" t="str">
            <v/>
          </cell>
          <cell r="AF466" t="str">
            <v/>
          </cell>
          <cell r="AG466" t="str">
            <v/>
          </cell>
          <cell r="AH466" t="str">
            <v>○</v>
          </cell>
          <cell r="AI466" t="str">
            <v>○</v>
          </cell>
          <cell r="AJ466" t="str">
            <v>○</v>
          </cell>
          <cell r="AK466" t="str">
            <v/>
          </cell>
          <cell r="AL466" t="str">
            <v/>
          </cell>
          <cell r="AM466" t="str">
            <v/>
          </cell>
          <cell r="AO466">
            <v>30</v>
          </cell>
          <cell r="AP466">
            <v>20</v>
          </cell>
          <cell r="AQ466">
            <v>990</v>
          </cell>
          <cell r="AR466" t="str">
            <v>しない</v>
          </cell>
          <cell r="AS466">
            <v>6</v>
          </cell>
          <cell r="AT466">
            <v>11</v>
          </cell>
          <cell r="AU466" t="str">
            <v/>
          </cell>
          <cell r="AV466" t="str">
            <v/>
          </cell>
          <cell r="AW466" t="str">
            <v/>
          </cell>
          <cell r="AX466" t="str">
            <v/>
          </cell>
        </row>
        <row r="467">
          <cell r="A467" t="str">
            <v>8540-3</v>
          </cell>
          <cell r="B467" t="str">
            <v>10-8540-3</v>
          </cell>
          <cell r="D467" t="str">
            <v>10</v>
          </cell>
          <cell r="E467" t="str">
            <v>渡辺</v>
          </cell>
          <cell r="F467" t="str">
            <v>8540-3</v>
          </cell>
          <cell r="G467" t="str">
            <v>㈱ＤＳ</v>
          </cell>
          <cell r="H467">
            <v>0</v>
          </cell>
          <cell r="I467" t="str">
            <v>×</v>
          </cell>
          <cell r="J467" t="str">
            <v>×</v>
          </cell>
          <cell r="K467" t="str">
            <v>ﾌｫｰﾏｯﾄ</v>
          </cell>
          <cell r="L467" t="str">
            <v>通常+自家用★</v>
          </cell>
          <cell r="M467" t="str">
            <v>ﾌｫｰﾏｯﾄ</v>
          </cell>
          <cell r="N467" t="str">
            <v>通常+自家用★</v>
          </cell>
          <cell r="O467" t="str">
            <v/>
          </cell>
          <cell r="P467" t="str">
            <v/>
          </cell>
          <cell r="Q467" t="str">
            <v/>
          </cell>
          <cell r="R467" t="str">
            <v>×</v>
          </cell>
          <cell r="S467" t="str">
            <v/>
          </cell>
          <cell r="T467" t="str">
            <v>通常★</v>
          </cell>
          <cell r="U467" t="str">
            <v>ﾌｫｰﾏｯﾄ</v>
          </cell>
          <cell r="V467" t="str">
            <v>通常★</v>
          </cell>
          <cell r="W467" t="str">
            <v/>
          </cell>
          <cell r="X467" t="str">
            <v/>
          </cell>
          <cell r="Y467" t="str">
            <v>お客様各位</v>
          </cell>
          <cell r="AA467" t="str">
            <v/>
          </cell>
          <cell r="AB467" t="str">
            <v>丸大食品株式会社</v>
          </cell>
          <cell r="AC467" t="str">
            <v/>
          </cell>
          <cell r="AD467" t="str">
            <v/>
          </cell>
          <cell r="AE467" t="str">
            <v/>
          </cell>
          <cell r="AF467" t="str">
            <v/>
          </cell>
          <cell r="AG467" t="str">
            <v/>
          </cell>
          <cell r="AH467" t="str">
            <v>○</v>
          </cell>
          <cell r="AI467" t="str">
            <v>○</v>
          </cell>
          <cell r="AJ467" t="str">
            <v>○</v>
          </cell>
          <cell r="AK467" t="str">
            <v/>
          </cell>
          <cell r="AL467" t="str">
            <v/>
          </cell>
          <cell r="AM467" t="str">
            <v/>
          </cell>
          <cell r="AO467">
            <v>30</v>
          </cell>
          <cell r="AP467">
            <v>20</v>
          </cell>
          <cell r="AQ467">
            <v>990</v>
          </cell>
          <cell r="AR467" t="str">
            <v>しない</v>
          </cell>
          <cell r="AS467">
            <v>6</v>
          </cell>
          <cell r="AT467">
            <v>11</v>
          </cell>
          <cell r="AU467" t="str">
            <v/>
          </cell>
          <cell r="AV467" t="str">
            <v/>
          </cell>
          <cell r="AW467" t="str">
            <v/>
          </cell>
          <cell r="AX467" t="str">
            <v/>
          </cell>
        </row>
        <row r="468">
          <cell r="A468" t="str">
            <v>8559</v>
          </cell>
          <cell r="B468" t="str">
            <v>10-8559-0</v>
          </cell>
          <cell r="D468" t="str">
            <v>10</v>
          </cell>
          <cell r="E468" t="str">
            <v>渡辺</v>
          </cell>
          <cell r="F468" t="str">
            <v>8559-0</v>
          </cell>
          <cell r="G468" t="str">
            <v>大阪一級建築士事務所</v>
          </cell>
          <cell r="H468">
            <v>1</v>
          </cell>
          <cell r="I468" t="str">
            <v>○</v>
          </cell>
          <cell r="J468" t="str">
            <v>○</v>
          </cell>
          <cell r="K468" t="str">
            <v>ﾌｫｰﾏｯﾄ</v>
          </cell>
          <cell r="L468" t="str">
            <v>通常★</v>
          </cell>
          <cell r="M468" t="str">
            <v>ﾌｫｰﾏｯﾄ</v>
          </cell>
          <cell r="N468" t="str">
            <v>通常★</v>
          </cell>
          <cell r="O468" t="str">
            <v/>
          </cell>
          <cell r="P468" t="str">
            <v/>
          </cell>
          <cell r="Q468" t="str">
            <v/>
          </cell>
          <cell r="R468" t="str">
            <v>×</v>
          </cell>
          <cell r="S468" t="str">
            <v/>
          </cell>
          <cell r="T468" t="str">
            <v/>
          </cell>
          <cell r="U468" t="str">
            <v/>
          </cell>
          <cell r="V468" t="str">
            <v/>
          </cell>
          <cell r="W468" t="str">
            <v/>
          </cell>
          <cell r="X468" t="str">
            <v/>
          </cell>
          <cell r="Y468" t="str">
            <v>お客様各位</v>
          </cell>
          <cell r="AA468" t="str">
            <v/>
          </cell>
          <cell r="AB468" t="str">
            <v>丸大食品株式会社</v>
          </cell>
          <cell r="AC468" t="str">
            <v/>
          </cell>
          <cell r="AD468" t="str">
            <v/>
          </cell>
          <cell r="AE468" t="str">
            <v/>
          </cell>
          <cell r="AF468" t="str">
            <v/>
          </cell>
          <cell r="AG468" t="str">
            <v/>
          </cell>
          <cell r="AH468" t="str">
            <v>○</v>
          </cell>
          <cell r="AI468" t="str">
            <v>○</v>
          </cell>
          <cell r="AJ468" t="str">
            <v>○</v>
          </cell>
          <cell r="AK468" t="str">
            <v/>
          </cell>
          <cell r="AL468" t="str">
            <v/>
          </cell>
          <cell r="AM468" t="str">
            <v/>
          </cell>
          <cell r="AO468">
            <v>30</v>
          </cell>
          <cell r="AP468">
            <v>20</v>
          </cell>
          <cell r="AQ468">
            <v>990</v>
          </cell>
          <cell r="AR468" t="str">
            <v>しない</v>
          </cell>
          <cell r="AS468">
            <v>6</v>
          </cell>
          <cell r="AT468">
            <v>11</v>
          </cell>
          <cell r="AU468" t="str">
            <v>大阪一級建築士事務所</v>
          </cell>
          <cell r="AV468" t="str">
            <v/>
          </cell>
          <cell r="AW468" t="str">
            <v/>
          </cell>
          <cell r="AX468" t="str">
            <v/>
          </cell>
        </row>
        <row r="469">
          <cell r="A469" t="str">
            <v>8670</v>
          </cell>
          <cell r="B469" t="str">
            <v>10-8670-0</v>
          </cell>
          <cell r="D469" t="str">
            <v>10</v>
          </cell>
          <cell r="E469" t="str">
            <v>渡辺</v>
          </cell>
          <cell r="F469" t="str">
            <v>8670-0</v>
          </cell>
          <cell r="G469" t="str">
            <v>東京都クリ－ニング組合</v>
          </cell>
          <cell r="H469">
            <v>7</v>
          </cell>
          <cell r="I469" t="str">
            <v>○</v>
          </cell>
          <cell r="J469" t="str">
            <v>○</v>
          </cell>
          <cell r="K469" t="str">
            <v>ﾌｫｰﾏｯﾄ</v>
          </cell>
          <cell r="L469" t="str">
            <v>通常★</v>
          </cell>
          <cell r="M469" t="str">
            <v>ﾌｫｰﾏｯﾄ</v>
          </cell>
          <cell r="N469" t="str">
            <v>通常★</v>
          </cell>
          <cell r="O469" t="str">
            <v/>
          </cell>
          <cell r="P469" t="str">
            <v/>
          </cell>
          <cell r="Q469" t="str">
            <v/>
          </cell>
          <cell r="R469" t="str">
            <v>×</v>
          </cell>
          <cell r="S469" t="str">
            <v/>
          </cell>
          <cell r="T469" t="str">
            <v/>
          </cell>
          <cell r="U469" t="str">
            <v/>
          </cell>
          <cell r="V469" t="str">
            <v/>
          </cell>
          <cell r="W469" t="str">
            <v/>
          </cell>
          <cell r="X469" t="str">
            <v/>
          </cell>
          <cell r="Y469" t="str">
            <v>お客様各位</v>
          </cell>
          <cell r="AA469" t="str">
            <v/>
          </cell>
          <cell r="AB469" t="str">
            <v>丸大食品株式会社</v>
          </cell>
          <cell r="AC469" t="str">
            <v/>
          </cell>
          <cell r="AD469" t="str">
            <v/>
          </cell>
          <cell r="AE469" t="str">
            <v/>
          </cell>
          <cell r="AF469" t="str">
            <v/>
          </cell>
          <cell r="AG469" t="str">
            <v/>
          </cell>
          <cell r="AH469" t="str">
            <v>○</v>
          </cell>
          <cell r="AI469" t="str">
            <v>○</v>
          </cell>
          <cell r="AJ469" t="str">
            <v>○</v>
          </cell>
          <cell r="AK469" t="str">
            <v/>
          </cell>
          <cell r="AL469" t="str">
            <v/>
          </cell>
          <cell r="AM469" t="str">
            <v/>
          </cell>
          <cell r="AO469">
            <v>30</v>
          </cell>
          <cell r="AP469">
            <v>20</v>
          </cell>
          <cell r="AQ469">
            <v>990</v>
          </cell>
          <cell r="AR469" t="str">
            <v>しない</v>
          </cell>
          <cell r="AS469">
            <v>6</v>
          </cell>
          <cell r="AT469">
            <v>11</v>
          </cell>
          <cell r="AU469" t="str">
            <v>東京都クリ－ニング組合</v>
          </cell>
          <cell r="AV469" t="str">
            <v/>
          </cell>
          <cell r="AW469" t="str">
            <v/>
          </cell>
          <cell r="AX469" t="str">
            <v/>
          </cell>
        </row>
        <row r="470">
          <cell r="A470" t="str">
            <v>8688</v>
          </cell>
          <cell r="B470" t="str">
            <v>10-8688-0</v>
          </cell>
          <cell r="D470" t="str">
            <v>10</v>
          </cell>
          <cell r="E470" t="str">
            <v>渡辺</v>
          </cell>
          <cell r="F470" t="str">
            <v>8688-0</v>
          </cell>
          <cell r="G470" t="str">
            <v>神奈川クリーニング組合</v>
          </cell>
          <cell r="H470">
            <v>17</v>
          </cell>
          <cell r="I470" t="str">
            <v>○</v>
          </cell>
          <cell r="J470" t="str">
            <v>○</v>
          </cell>
          <cell r="K470" t="str">
            <v>ﾌｫｰﾏｯﾄ</v>
          </cell>
          <cell r="L470" t="str">
            <v>通常★</v>
          </cell>
          <cell r="M470" t="str">
            <v>ﾌｫｰﾏｯﾄ</v>
          </cell>
          <cell r="N470" t="str">
            <v>通常★</v>
          </cell>
          <cell r="O470" t="str">
            <v/>
          </cell>
          <cell r="P470" t="str">
            <v/>
          </cell>
          <cell r="Q470" t="str">
            <v/>
          </cell>
          <cell r="R470" t="str">
            <v/>
          </cell>
          <cell r="S470" t="str">
            <v>ﾌｫｰﾏｯﾄ</v>
          </cell>
          <cell r="T470" t="str">
            <v>通常★</v>
          </cell>
          <cell r="U470" t="str">
            <v>ﾌｫｰﾏｯﾄ</v>
          </cell>
          <cell r="V470" t="str">
            <v>通常★</v>
          </cell>
          <cell r="W470" t="str">
            <v>ﾌｫｰﾏｯﾄ</v>
          </cell>
          <cell r="X470" t="str">
            <v>通常</v>
          </cell>
          <cell r="Y470" t="str">
            <v>お客様各位</v>
          </cell>
          <cell r="AA470" t="str">
            <v>神奈川県クリーニング生活衛生同業組合</v>
          </cell>
          <cell r="AB470" t="str">
            <v>丸大食品株式会社</v>
          </cell>
          <cell r="AC470" t="str">
            <v>裏面</v>
          </cell>
          <cell r="AD470" t="str">
            <v>○</v>
          </cell>
          <cell r="AE470" t="str">
            <v>FAX又は郵送にて</v>
          </cell>
          <cell r="AF470" t="str">
            <v>○</v>
          </cell>
          <cell r="AG470" t="str">
            <v>○</v>
          </cell>
          <cell r="AH470" t="str">
            <v>○</v>
          </cell>
          <cell r="AI470" t="str">
            <v>○</v>
          </cell>
          <cell r="AJ470" t="str">
            <v>○</v>
          </cell>
          <cell r="AK470" t="str">
            <v/>
          </cell>
          <cell r="AL470" t="str">
            <v/>
          </cell>
          <cell r="AM470" t="str">
            <v/>
          </cell>
          <cell r="AO470">
            <v>30</v>
          </cell>
          <cell r="AP470">
            <v>20</v>
          </cell>
          <cell r="AQ470">
            <v>990</v>
          </cell>
          <cell r="AR470" t="str">
            <v>しない</v>
          </cell>
          <cell r="AS470">
            <v>6</v>
          </cell>
          <cell r="AT470">
            <v>11</v>
          </cell>
          <cell r="AU470" t="str">
            <v>神奈川クリーニング組合</v>
          </cell>
          <cell r="AV470" t="str">
            <v>16</v>
          </cell>
          <cell r="AW470" t="str">
            <v/>
          </cell>
          <cell r="AX470" t="str">
            <v/>
          </cell>
        </row>
        <row r="471">
          <cell r="A471" t="str">
            <v>8759</v>
          </cell>
          <cell r="B471" t="str">
            <v>10-8759-0</v>
          </cell>
          <cell r="D471" t="str">
            <v>10</v>
          </cell>
          <cell r="E471" t="str">
            <v>渡辺</v>
          </cell>
          <cell r="F471" t="str">
            <v>8759-0</v>
          </cell>
          <cell r="G471" t="str">
            <v>関東溶接</v>
          </cell>
          <cell r="H471">
            <v>5</v>
          </cell>
          <cell r="I471" t="str">
            <v>○</v>
          </cell>
          <cell r="J471" t="str">
            <v>○</v>
          </cell>
          <cell r="K471" t="str">
            <v>ﾌｫｰﾏｯﾄ</v>
          </cell>
          <cell r="L471" t="str">
            <v>企業名なし(990)</v>
          </cell>
          <cell r="M471" t="str">
            <v>ﾌｫｰﾏｯﾄ</v>
          </cell>
          <cell r="N471" t="str">
            <v>企業名なし(990)</v>
          </cell>
          <cell r="O471" t="str">
            <v/>
          </cell>
          <cell r="P471" t="str">
            <v/>
          </cell>
          <cell r="Q471" t="str">
            <v/>
          </cell>
          <cell r="R471" t="str">
            <v>×</v>
          </cell>
          <cell r="S471" t="str">
            <v/>
          </cell>
          <cell r="T471" t="str">
            <v/>
          </cell>
          <cell r="U471" t="str">
            <v/>
          </cell>
          <cell r="V471" t="str">
            <v/>
          </cell>
          <cell r="W471" t="str">
            <v/>
          </cell>
          <cell r="X471" t="str">
            <v/>
          </cell>
          <cell r="Y471" t="str">
            <v>お客様各位</v>
          </cell>
          <cell r="AA471" t="str">
            <v/>
          </cell>
          <cell r="AB471" t="str">
            <v>丸大食品株式会社</v>
          </cell>
          <cell r="AC471" t="str">
            <v/>
          </cell>
          <cell r="AD471" t="str">
            <v/>
          </cell>
          <cell r="AE471" t="str">
            <v/>
          </cell>
          <cell r="AF471" t="str">
            <v/>
          </cell>
          <cell r="AG471" t="str">
            <v/>
          </cell>
          <cell r="AH471" t="str">
            <v>○</v>
          </cell>
          <cell r="AI471" t="str">
            <v>○</v>
          </cell>
          <cell r="AJ471" t="str">
            <v>○</v>
          </cell>
          <cell r="AK471" t="str">
            <v/>
          </cell>
          <cell r="AL471" t="str">
            <v/>
          </cell>
          <cell r="AM471" t="str">
            <v/>
          </cell>
          <cell r="AO471">
            <v>30</v>
          </cell>
          <cell r="AP471">
            <v>20</v>
          </cell>
          <cell r="AQ471">
            <v>990</v>
          </cell>
          <cell r="AR471" t="str">
            <v>しない</v>
          </cell>
          <cell r="AS471">
            <v>6</v>
          </cell>
          <cell r="AT471" t="str">
            <v/>
          </cell>
          <cell r="AU471" t="str">
            <v>関東溶接</v>
          </cell>
          <cell r="AV471" t="str">
            <v/>
          </cell>
          <cell r="AW471" t="str">
            <v/>
          </cell>
          <cell r="AX471" t="str">
            <v/>
          </cell>
        </row>
        <row r="472">
          <cell r="A472" t="str">
            <v>8776</v>
          </cell>
          <cell r="B472" t="str">
            <v>10-8776-0</v>
          </cell>
          <cell r="D472" t="str">
            <v>10</v>
          </cell>
          <cell r="E472" t="str">
            <v>渡辺</v>
          </cell>
          <cell r="F472" t="str">
            <v>8776-0</v>
          </cell>
          <cell r="G472" t="str">
            <v>全日本木工機械商業組合</v>
          </cell>
          <cell r="H472">
            <v>10</v>
          </cell>
          <cell r="I472" t="str">
            <v>○</v>
          </cell>
          <cell r="J472" t="str">
            <v>○</v>
          </cell>
          <cell r="K472" t="str">
            <v>ﾌｫｰﾏｯﾄ</v>
          </cell>
          <cell r="L472" t="str">
            <v>通常★</v>
          </cell>
          <cell r="M472" t="str">
            <v>ﾌｫｰﾏｯﾄ</v>
          </cell>
          <cell r="N472" t="str">
            <v>通常★</v>
          </cell>
          <cell r="O472" t="str">
            <v/>
          </cell>
          <cell r="P472" t="str">
            <v/>
          </cell>
          <cell r="Q472" t="str">
            <v/>
          </cell>
          <cell r="R472" t="str">
            <v/>
          </cell>
          <cell r="S472" t="str">
            <v>ﾌｫｰﾏｯﾄ</v>
          </cell>
          <cell r="T472" t="str">
            <v>通常★</v>
          </cell>
          <cell r="U472" t="str">
            <v>ﾌｫｰﾏｯﾄ</v>
          </cell>
          <cell r="V472" t="str">
            <v>通常★</v>
          </cell>
          <cell r="W472" t="str">
            <v>ﾌｫｰﾏｯﾄ</v>
          </cell>
          <cell r="X472" t="str">
            <v>通常</v>
          </cell>
          <cell r="Y472" t="str">
            <v>お客様各位</v>
          </cell>
          <cell r="AA472" t="str">
            <v>全日本木工機械商業組合</v>
          </cell>
          <cell r="AB472" t="str">
            <v>丸大食品株式会社</v>
          </cell>
          <cell r="AC472" t="str">
            <v>裏面</v>
          </cell>
          <cell r="AD472" t="str">
            <v>○</v>
          </cell>
          <cell r="AE472" t="str">
            <v>FAX又は郵送にて</v>
          </cell>
          <cell r="AF472" t="str">
            <v>03-3647-3274</v>
          </cell>
          <cell r="AG472" t="str">
            <v>○</v>
          </cell>
          <cell r="AH472" t="str">
            <v>○</v>
          </cell>
          <cell r="AI472" t="str">
            <v>○</v>
          </cell>
          <cell r="AJ472" t="str">
            <v>○</v>
          </cell>
          <cell r="AK472" t="str">
            <v>○</v>
          </cell>
          <cell r="AL472" t="str">
            <v>○</v>
          </cell>
          <cell r="AM472" t="str">
            <v>○</v>
          </cell>
          <cell r="AO472">
            <v>30</v>
          </cell>
          <cell r="AP472">
            <v>20</v>
          </cell>
          <cell r="AQ472">
            <v>990</v>
          </cell>
          <cell r="AR472" t="str">
            <v>しない</v>
          </cell>
          <cell r="AS472">
            <v>6</v>
          </cell>
          <cell r="AT472">
            <v>11</v>
          </cell>
          <cell r="AU472" t="str">
            <v>全日本木工機械商業組合</v>
          </cell>
          <cell r="AV472" t="str">
            <v/>
          </cell>
          <cell r="AW472" t="str">
            <v/>
          </cell>
          <cell r="AX472" t="str">
            <v/>
          </cell>
        </row>
        <row r="473">
          <cell r="A473" t="str">
            <v>8787</v>
          </cell>
          <cell r="B473" t="str">
            <v>10-8787-0</v>
          </cell>
          <cell r="D473" t="str">
            <v>10</v>
          </cell>
          <cell r="E473" t="str">
            <v>渡辺</v>
          </cell>
          <cell r="F473" t="str">
            <v>8787-0</v>
          </cell>
          <cell r="G473" t="str">
            <v>神奈川県　看護連盟</v>
          </cell>
          <cell r="H473">
            <v>1</v>
          </cell>
          <cell r="I473" t="str">
            <v>○</v>
          </cell>
          <cell r="J473" t="str">
            <v>○</v>
          </cell>
          <cell r="K473" t="str">
            <v>ﾌｫｰﾏｯﾄ</v>
          </cell>
          <cell r="L473" t="str">
            <v>企業名なし(990)</v>
          </cell>
          <cell r="M473" t="str">
            <v>ﾌｫｰﾏｯﾄ</v>
          </cell>
          <cell r="N473" t="str">
            <v>企業名なし(990)</v>
          </cell>
          <cell r="O473" t="str">
            <v>変更しない</v>
          </cell>
          <cell r="P473" t="str">
            <v>変更しない</v>
          </cell>
          <cell r="Q473" t="str">
            <v>変更しない</v>
          </cell>
          <cell r="R473" t="str">
            <v>○</v>
          </cell>
          <cell r="S473" t="str">
            <v>ﾌｫｰﾏｯﾄ</v>
          </cell>
          <cell r="T473" t="str">
            <v>通常★</v>
          </cell>
          <cell r="U473" t="str">
            <v>ﾌｫｰﾏｯﾄ</v>
          </cell>
          <cell r="V473" t="str">
            <v>通常★</v>
          </cell>
          <cell r="W473" t="str">
            <v>ﾌｫｰﾏｯﾄ</v>
          </cell>
          <cell r="X473" t="str">
            <v>通常</v>
          </cell>
          <cell r="Y473" t="str">
            <v>お客様各位</v>
          </cell>
          <cell r="AA473" t="str">
            <v/>
          </cell>
          <cell r="AB473" t="str">
            <v>丸大食品株式会社</v>
          </cell>
          <cell r="AC473" t="str">
            <v>裏面</v>
          </cell>
          <cell r="AD473" t="str">
            <v>○</v>
          </cell>
          <cell r="AE473" t="str">
            <v>FAXにて</v>
          </cell>
          <cell r="AF473" t="str">
            <v>○</v>
          </cell>
          <cell r="AG473" t="str">
            <v>○</v>
          </cell>
          <cell r="AH473" t="str">
            <v>○</v>
          </cell>
          <cell r="AI473" t="str">
            <v>○</v>
          </cell>
          <cell r="AJ473" t="str">
            <v>○</v>
          </cell>
          <cell r="AK473" t="str">
            <v>○</v>
          </cell>
          <cell r="AL473" t="str">
            <v>○</v>
          </cell>
          <cell r="AM473" t="str">
            <v>○</v>
          </cell>
          <cell r="AO473">
            <v>30</v>
          </cell>
          <cell r="AP473">
            <v>20</v>
          </cell>
          <cell r="AQ473">
            <v>990</v>
          </cell>
          <cell r="AR473" t="str">
            <v>しない</v>
          </cell>
          <cell r="AS473">
            <v>6</v>
          </cell>
          <cell r="AT473">
            <v>11</v>
          </cell>
          <cell r="AU473" t="str">
            <v>神奈川県看護連盟</v>
          </cell>
          <cell r="AV473" t="str">
            <v>18</v>
          </cell>
          <cell r="AW473" t="str">
            <v/>
          </cell>
          <cell r="AX473" t="str">
            <v/>
          </cell>
        </row>
        <row r="474">
          <cell r="A474" t="str">
            <v>8902</v>
          </cell>
          <cell r="B474" t="str">
            <v>10-8902-0</v>
          </cell>
          <cell r="D474" t="str">
            <v>10</v>
          </cell>
          <cell r="E474" t="str">
            <v>渡辺</v>
          </cell>
          <cell r="F474" t="str">
            <v>8902-0</v>
          </cell>
          <cell r="G474" t="str">
            <v>社団法人神奈川県栄養士会</v>
          </cell>
          <cell r="H474">
            <v>4</v>
          </cell>
          <cell r="I474" t="str">
            <v>○</v>
          </cell>
          <cell r="J474" t="str">
            <v>○</v>
          </cell>
          <cell r="K474" t="str">
            <v>ﾌｫｰﾏｯﾄ</v>
          </cell>
          <cell r="L474" t="str">
            <v>通常★</v>
          </cell>
          <cell r="M474" t="str">
            <v>ﾌｫｰﾏｯﾄ</v>
          </cell>
          <cell r="N474" t="str">
            <v>通常★</v>
          </cell>
          <cell r="O474" t="str">
            <v>変更しない</v>
          </cell>
          <cell r="P474" t="str">
            <v>変更しない</v>
          </cell>
          <cell r="Q474" t="str">
            <v>変更しない</v>
          </cell>
          <cell r="R474" t="str">
            <v>○</v>
          </cell>
          <cell r="S474" t="str">
            <v>ﾌｫｰﾏｯﾄ</v>
          </cell>
          <cell r="T474" t="str">
            <v>通常★</v>
          </cell>
          <cell r="U474" t="str">
            <v>ﾌｫｰﾏｯﾄ</v>
          </cell>
          <cell r="V474" t="str">
            <v>通常★</v>
          </cell>
          <cell r="W474" t="str">
            <v>ﾌｫｰﾏｯﾄ</v>
          </cell>
          <cell r="X474" t="str">
            <v>通常</v>
          </cell>
          <cell r="Y474" t="str">
            <v>お客様各位</v>
          </cell>
          <cell r="AA474" t="str">
            <v/>
          </cell>
          <cell r="AB474" t="str">
            <v>丸大食品株式会社</v>
          </cell>
          <cell r="AC474" t="str">
            <v>裏面</v>
          </cell>
          <cell r="AD474" t="str">
            <v>○</v>
          </cell>
          <cell r="AE474" t="str">
            <v>FAXにて</v>
          </cell>
          <cell r="AF474" t="str">
            <v>○</v>
          </cell>
          <cell r="AG474" t="str">
            <v>○</v>
          </cell>
          <cell r="AH474" t="str">
            <v>○</v>
          </cell>
          <cell r="AI474" t="str">
            <v>○</v>
          </cell>
          <cell r="AJ474" t="str">
            <v>○</v>
          </cell>
          <cell r="AK474" t="str">
            <v/>
          </cell>
          <cell r="AL474" t="str">
            <v>○</v>
          </cell>
          <cell r="AM474" t="str">
            <v>○</v>
          </cell>
          <cell r="AO474">
            <v>30</v>
          </cell>
          <cell r="AP474">
            <v>20</v>
          </cell>
          <cell r="AQ474">
            <v>990</v>
          </cell>
          <cell r="AR474" t="str">
            <v>しない</v>
          </cell>
          <cell r="AS474">
            <v>6</v>
          </cell>
          <cell r="AT474">
            <v>11</v>
          </cell>
          <cell r="AU474" t="str">
            <v>社団法人神奈川県栄養士会</v>
          </cell>
          <cell r="AV474" t="str">
            <v/>
          </cell>
          <cell r="AW474" t="str">
            <v/>
          </cell>
          <cell r="AX474" t="str">
            <v/>
          </cell>
        </row>
        <row r="475">
          <cell r="A475" t="str">
            <v>9378</v>
          </cell>
          <cell r="B475" t="str">
            <v>10-9378-0</v>
          </cell>
          <cell r="D475" t="str">
            <v>10</v>
          </cell>
          <cell r="E475" t="str">
            <v>渡辺</v>
          </cell>
          <cell r="F475" t="str">
            <v>9378-0</v>
          </cell>
          <cell r="G475" t="str">
            <v>神奈川メガネ</v>
          </cell>
          <cell r="H475">
            <v>0</v>
          </cell>
          <cell r="I475" t="str">
            <v>○</v>
          </cell>
          <cell r="J475" t="str">
            <v>○</v>
          </cell>
          <cell r="K475" t="str">
            <v>ﾌｫｰﾏｯﾄ</v>
          </cell>
          <cell r="L475" t="str">
            <v>企業名なし(990)</v>
          </cell>
          <cell r="M475" t="str">
            <v>ﾌｫｰﾏｯﾄ</v>
          </cell>
          <cell r="N475" t="str">
            <v>企業名なし(990)</v>
          </cell>
          <cell r="O475" t="str">
            <v>変更しない</v>
          </cell>
          <cell r="P475" t="str">
            <v>変更しない</v>
          </cell>
          <cell r="Q475" t="str">
            <v>変更しない</v>
          </cell>
          <cell r="R475" t="str">
            <v>×</v>
          </cell>
          <cell r="S475" t="str">
            <v/>
          </cell>
          <cell r="T475" t="str">
            <v/>
          </cell>
          <cell r="U475" t="str">
            <v/>
          </cell>
          <cell r="V475" t="str">
            <v/>
          </cell>
          <cell r="W475" t="str">
            <v/>
          </cell>
          <cell r="X475" t="str">
            <v/>
          </cell>
          <cell r="Y475" t="str">
            <v>お客様各位</v>
          </cell>
          <cell r="AA475" t="str">
            <v/>
          </cell>
          <cell r="AB475" t="str">
            <v>丸大食品株式会社</v>
          </cell>
          <cell r="AC475" t="str">
            <v/>
          </cell>
          <cell r="AD475" t="str">
            <v/>
          </cell>
          <cell r="AE475" t="str">
            <v/>
          </cell>
          <cell r="AF475" t="str">
            <v/>
          </cell>
          <cell r="AG475" t="str">
            <v/>
          </cell>
          <cell r="AH475" t="str">
            <v>○</v>
          </cell>
          <cell r="AI475" t="str">
            <v>○</v>
          </cell>
          <cell r="AJ475" t="str">
            <v>○</v>
          </cell>
          <cell r="AK475" t="str">
            <v/>
          </cell>
          <cell r="AL475" t="str">
            <v/>
          </cell>
          <cell r="AM475" t="str">
            <v/>
          </cell>
          <cell r="AO475">
            <v>30</v>
          </cell>
          <cell r="AP475">
            <v>20</v>
          </cell>
          <cell r="AQ475">
            <v>990</v>
          </cell>
          <cell r="AR475" t="str">
            <v>しない</v>
          </cell>
          <cell r="AS475">
            <v>6</v>
          </cell>
          <cell r="AT475">
            <v>11</v>
          </cell>
          <cell r="AU475" t="str">
            <v>神奈川メガネ</v>
          </cell>
          <cell r="AV475" t="str">
            <v/>
          </cell>
          <cell r="AW475" t="str">
            <v/>
          </cell>
          <cell r="AX475" t="str">
            <v/>
          </cell>
        </row>
        <row r="476">
          <cell r="A476" t="str">
            <v>9410</v>
          </cell>
          <cell r="B476" t="str">
            <v>10-9410-0</v>
          </cell>
          <cell r="D476" t="str">
            <v>10</v>
          </cell>
          <cell r="E476" t="str">
            <v>渡辺</v>
          </cell>
          <cell r="F476" t="str">
            <v>9410-0</v>
          </cell>
          <cell r="G476" t="str">
            <v>あやめ幼稚園</v>
          </cell>
          <cell r="H476">
            <v>1</v>
          </cell>
          <cell r="I476" t="str">
            <v>○</v>
          </cell>
          <cell r="J476" t="str">
            <v>○</v>
          </cell>
          <cell r="K476" t="str">
            <v>ﾌｫｰﾏｯﾄ</v>
          </cell>
          <cell r="L476" t="str">
            <v>【変動】合体版のみ</v>
          </cell>
          <cell r="M476" t="str">
            <v>ﾌｫｰﾏｯﾄ</v>
          </cell>
          <cell r="N476" t="str">
            <v>【変動】合体版のみ</v>
          </cell>
          <cell r="O476" t="str">
            <v>変更しない</v>
          </cell>
          <cell r="P476" t="str">
            <v>変更しない</v>
          </cell>
          <cell r="Q476" t="str">
            <v>変更しない</v>
          </cell>
          <cell r="Y476" t="str">
            <v>お客様各位</v>
          </cell>
          <cell r="AB476" t="str">
            <v>丸大食品株式会社</v>
          </cell>
          <cell r="AD476" t="str">
            <v>○</v>
          </cell>
          <cell r="AF476" t="str">
            <v>○</v>
          </cell>
          <cell r="AG476" t="str">
            <v>○</v>
          </cell>
          <cell r="AH476" t="str">
            <v>○</v>
          </cell>
          <cell r="AI476" t="str">
            <v>○</v>
          </cell>
          <cell r="AJ476" t="str">
            <v>○</v>
          </cell>
          <cell r="AK476" t="str">
            <v>○</v>
          </cell>
          <cell r="AL476" t="str">
            <v>○</v>
          </cell>
          <cell r="AM476" t="str">
            <v>○</v>
          </cell>
          <cell r="AO476">
            <v>20</v>
          </cell>
          <cell r="AP476">
            <v>20</v>
          </cell>
          <cell r="AQ476">
            <v>990</v>
          </cell>
          <cell r="AR476" t="str">
            <v>しない</v>
          </cell>
          <cell r="AU476" t="str">
            <v>あやめ幼稚園</v>
          </cell>
        </row>
        <row r="477">
          <cell r="A477" t="str">
            <v>9426</v>
          </cell>
          <cell r="B477" t="str">
            <v>10-9426-0</v>
          </cell>
          <cell r="D477" t="str">
            <v>10</v>
          </cell>
          <cell r="E477" t="str">
            <v>渡辺</v>
          </cell>
          <cell r="F477" t="str">
            <v>9426-0</v>
          </cell>
          <cell r="G477" t="str">
            <v>阿久津　良子</v>
          </cell>
          <cell r="H477">
            <v>1</v>
          </cell>
          <cell r="I477" t="str">
            <v>○</v>
          </cell>
          <cell r="J477" t="str">
            <v>○</v>
          </cell>
          <cell r="K477" t="str">
            <v>ﾌｫｰﾏｯﾄ</v>
          </cell>
          <cell r="L477" t="str">
            <v>【変動】合体版のみ</v>
          </cell>
          <cell r="M477" t="str">
            <v>ﾌｫｰﾏｯﾄ</v>
          </cell>
          <cell r="N477" t="str">
            <v>【変動】合体版のみ</v>
          </cell>
          <cell r="O477" t="str">
            <v>変更しない</v>
          </cell>
          <cell r="P477" t="str">
            <v>変更しない</v>
          </cell>
          <cell r="Q477" t="str">
            <v>変更しない</v>
          </cell>
          <cell r="Y477" t="str">
            <v>お客様各位</v>
          </cell>
          <cell r="AB477" t="str">
            <v>丸大食品株式会社</v>
          </cell>
          <cell r="AD477" t="str">
            <v>○</v>
          </cell>
          <cell r="AF477" t="str">
            <v>○</v>
          </cell>
          <cell r="AG477" t="str">
            <v>○</v>
          </cell>
          <cell r="AH477" t="str">
            <v>○</v>
          </cell>
          <cell r="AI477" t="str">
            <v>○</v>
          </cell>
          <cell r="AJ477" t="str">
            <v>○</v>
          </cell>
          <cell r="AK477" t="str">
            <v>○</v>
          </cell>
          <cell r="AL477" t="str">
            <v>○</v>
          </cell>
          <cell r="AM477" t="str">
            <v>○</v>
          </cell>
          <cell r="AO477">
            <v>45</v>
          </cell>
          <cell r="AP477">
            <v>20</v>
          </cell>
          <cell r="AQ477">
            <v>990</v>
          </cell>
          <cell r="AR477" t="str">
            <v>しない</v>
          </cell>
        </row>
        <row r="478">
          <cell r="A478" t="str">
            <v>9436</v>
          </cell>
          <cell r="B478" t="str">
            <v>10-9436-0</v>
          </cell>
          <cell r="D478" t="str">
            <v>10</v>
          </cell>
          <cell r="E478" t="str">
            <v>渡辺</v>
          </cell>
          <cell r="F478" t="str">
            <v>9436-0</v>
          </cell>
          <cell r="G478" t="str">
            <v>マコトトランスポート</v>
          </cell>
          <cell r="H478">
            <v>0</v>
          </cell>
          <cell r="I478" t="str">
            <v>○</v>
          </cell>
          <cell r="J478" t="str">
            <v>○</v>
          </cell>
          <cell r="K478" t="str">
            <v>ﾌｫｰﾏｯﾄ</v>
          </cell>
          <cell r="L478" t="str">
            <v>【変動】合体版のみ</v>
          </cell>
          <cell r="M478" t="str">
            <v>ﾌｫｰﾏｯﾄ</v>
          </cell>
          <cell r="N478" t="str">
            <v>【変動】合体版のみ</v>
          </cell>
          <cell r="O478" t="str">
            <v>変更しない</v>
          </cell>
          <cell r="P478" t="str">
            <v>変更しない</v>
          </cell>
          <cell r="Q478" t="str">
            <v>変更しない</v>
          </cell>
          <cell r="Y478" t="str">
            <v>お客様各位</v>
          </cell>
          <cell r="AB478" t="str">
            <v>丸大食品株式会社</v>
          </cell>
          <cell r="AD478" t="str">
            <v>〇</v>
          </cell>
          <cell r="AE478" t="str">
            <v>FAXにて</v>
          </cell>
          <cell r="AF478" t="str">
            <v>〇</v>
          </cell>
          <cell r="AG478" t="str">
            <v>〇</v>
          </cell>
          <cell r="AH478" t="str">
            <v>○</v>
          </cell>
          <cell r="AI478" t="str">
            <v>○</v>
          </cell>
          <cell r="AJ478" t="str">
            <v>○</v>
          </cell>
          <cell r="AK478" t="str">
            <v>○</v>
          </cell>
          <cell r="AL478" t="str">
            <v>○</v>
          </cell>
          <cell r="AM478" t="str">
            <v>○</v>
          </cell>
          <cell r="AO478">
            <v>40</v>
          </cell>
          <cell r="AP478">
            <v>20</v>
          </cell>
          <cell r="AQ478">
            <v>990</v>
          </cell>
          <cell r="AR478" t="str">
            <v>しない</v>
          </cell>
        </row>
        <row r="479">
          <cell r="A479" t="str">
            <v>9438</v>
          </cell>
          <cell r="B479" t="str">
            <v>10-9438-0</v>
          </cell>
          <cell r="D479" t="str">
            <v>10</v>
          </cell>
          <cell r="E479" t="str">
            <v>渡辺</v>
          </cell>
          <cell r="F479" t="str">
            <v>9438-0</v>
          </cell>
          <cell r="G479" t="str">
            <v>㈱宮本陸運</v>
          </cell>
          <cell r="H479">
            <v>0</v>
          </cell>
          <cell r="I479" t="str">
            <v>○</v>
          </cell>
          <cell r="J479" t="str">
            <v>○</v>
          </cell>
          <cell r="K479" t="str">
            <v>ﾌｫｰﾏｯﾄ</v>
          </cell>
          <cell r="L479" t="str">
            <v>合体版のみ★</v>
          </cell>
          <cell r="M479" t="str">
            <v>ﾌｫｰﾏｯﾄ</v>
          </cell>
          <cell r="N479" t="str">
            <v>合体版のみ★</v>
          </cell>
          <cell r="O479" t="str">
            <v>変更しない</v>
          </cell>
          <cell r="P479" t="str">
            <v>変更しない</v>
          </cell>
          <cell r="Q479" t="str">
            <v>変更しない</v>
          </cell>
          <cell r="Y479" t="str">
            <v>お客様各位</v>
          </cell>
          <cell r="AB479" t="str">
            <v>丸大食品株式会社</v>
          </cell>
          <cell r="AD479" t="str">
            <v>○</v>
          </cell>
          <cell r="AF479" t="str">
            <v>○</v>
          </cell>
          <cell r="AG479" t="str">
            <v>○</v>
          </cell>
          <cell r="AH479" t="str">
            <v>○</v>
          </cell>
          <cell r="AI479" t="str">
            <v>○</v>
          </cell>
          <cell r="AJ479" t="str">
            <v>○</v>
          </cell>
          <cell r="AK479" t="str">
            <v>○</v>
          </cell>
          <cell r="AL479" t="str">
            <v>○</v>
          </cell>
          <cell r="AM479" t="str">
            <v>○</v>
          </cell>
          <cell r="AO479">
            <v>30</v>
          </cell>
          <cell r="AP479">
            <v>20</v>
          </cell>
          <cell r="AQ479">
            <v>990</v>
          </cell>
          <cell r="AR479" t="str">
            <v>しない</v>
          </cell>
          <cell r="AU479" t="str">
            <v>㈱宮本陸運</v>
          </cell>
        </row>
        <row r="480">
          <cell r="A480" t="str">
            <v>9477</v>
          </cell>
          <cell r="B480" t="str">
            <v>10-9477-0</v>
          </cell>
          <cell r="D480" t="str">
            <v>10</v>
          </cell>
          <cell r="E480" t="str">
            <v>渡辺</v>
          </cell>
          <cell r="F480" t="str">
            <v>9477-0</v>
          </cell>
          <cell r="G480" t="str">
            <v>大倉屋</v>
          </cell>
          <cell r="H480">
            <v>1</v>
          </cell>
          <cell r="I480" t="str">
            <v>○</v>
          </cell>
          <cell r="J480" t="str">
            <v>○</v>
          </cell>
          <cell r="K480" t="str">
            <v>ﾌｫｰﾏｯﾄ</v>
          </cell>
          <cell r="L480" t="str">
            <v>合体版のみ★</v>
          </cell>
          <cell r="M480" t="str">
            <v>ﾌｫｰﾏｯﾄ</v>
          </cell>
          <cell r="N480" t="str">
            <v>合体版のみ★</v>
          </cell>
          <cell r="O480" t="str">
            <v>変更する</v>
          </cell>
          <cell r="P480" t="str">
            <v>変更する</v>
          </cell>
          <cell r="Q480" t="str">
            <v>変更しない</v>
          </cell>
          <cell r="Y480" t="str">
            <v>お客様各位</v>
          </cell>
          <cell r="AB480" t="str">
            <v>丸大食品株式会社</v>
          </cell>
          <cell r="AD480" t="str">
            <v>担当者様</v>
          </cell>
          <cell r="AG480" t="str">
            <v>担当者様までお支払いください。</v>
          </cell>
          <cell r="AH480" t="str">
            <v>○</v>
          </cell>
          <cell r="AI480" t="str">
            <v>○</v>
          </cell>
          <cell r="AJ480" t="str">
            <v>○</v>
          </cell>
          <cell r="AK480" t="str">
            <v>○</v>
          </cell>
          <cell r="AL480" t="str">
            <v>○</v>
          </cell>
          <cell r="AM480" t="str">
            <v>○</v>
          </cell>
          <cell r="AO480">
            <v>30</v>
          </cell>
          <cell r="AP480">
            <v>20</v>
          </cell>
          <cell r="AQ480">
            <v>990</v>
          </cell>
          <cell r="AR480" t="str">
            <v>しない</v>
          </cell>
          <cell r="AU480" t="str">
            <v>大倉屋</v>
          </cell>
        </row>
        <row r="481">
          <cell r="A481" t="str">
            <v>9617</v>
          </cell>
          <cell r="B481" t="str">
            <v>10-9617-0</v>
          </cell>
          <cell r="D481" t="str">
            <v>10</v>
          </cell>
          <cell r="E481" t="str">
            <v>渡辺</v>
          </cell>
          <cell r="F481" t="str">
            <v>9617-0</v>
          </cell>
          <cell r="G481" t="str">
            <v>丸紅サービス</v>
          </cell>
          <cell r="H481">
            <v>0</v>
          </cell>
          <cell r="I481" t="str">
            <v>×</v>
          </cell>
          <cell r="J481" t="str">
            <v>×</v>
          </cell>
          <cell r="K481" t="str">
            <v>ﾌｫｰﾏｯﾄ</v>
          </cell>
          <cell r="L481" t="str">
            <v>通常+自家用</v>
          </cell>
          <cell r="M481" t="str">
            <v>ﾌｫｰﾏｯﾄ</v>
          </cell>
          <cell r="N481" t="str">
            <v>通常+自家用</v>
          </cell>
          <cell r="O481" t="str">
            <v>変更しない</v>
          </cell>
          <cell r="P481" t="str">
            <v>変更しない</v>
          </cell>
          <cell r="Q481" t="str">
            <v>変更しない</v>
          </cell>
          <cell r="R481" t="str">
            <v>×</v>
          </cell>
          <cell r="S481" t="str">
            <v>必要なし</v>
          </cell>
          <cell r="U481" t="str">
            <v>必要なし</v>
          </cell>
          <cell r="W481" t="str">
            <v>必要なし</v>
          </cell>
          <cell r="Y481" t="str">
            <v>お客様各位</v>
          </cell>
          <cell r="AA481" t="str">
            <v/>
          </cell>
          <cell r="AB481" t="str">
            <v>丸大食品株式会社</v>
          </cell>
          <cell r="AC481" t="str">
            <v>裏面</v>
          </cell>
          <cell r="AD481" t="str">
            <v>○</v>
          </cell>
          <cell r="AE481" t="str">
            <v>FAXで</v>
          </cell>
          <cell r="AF481" t="str">
            <v>○</v>
          </cell>
          <cell r="AG481" t="str">
            <v>○</v>
          </cell>
          <cell r="AH481" t="str">
            <v>○</v>
          </cell>
          <cell r="AI481" t="str">
            <v>○</v>
          </cell>
          <cell r="AJ481" t="str">
            <v>○</v>
          </cell>
          <cell r="AK481" t="str">
            <v>○</v>
          </cell>
          <cell r="AL481" t="str">
            <v>○</v>
          </cell>
          <cell r="AM481" t="str">
            <v>○</v>
          </cell>
          <cell r="AO481">
            <v>30</v>
          </cell>
          <cell r="AP481">
            <v>20</v>
          </cell>
          <cell r="AQ481">
            <v>990</v>
          </cell>
          <cell r="AR481" t="str">
            <v>しない</v>
          </cell>
          <cell r="AS481">
            <v>6</v>
          </cell>
          <cell r="AT481">
            <v>11</v>
          </cell>
          <cell r="AU481" t="str">
            <v>丸紅サービス（株）</v>
          </cell>
          <cell r="AV481" t="str">
            <v/>
          </cell>
          <cell r="AW481" t="str">
            <v/>
          </cell>
          <cell r="AX481" t="str">
            <v/>
          </cell>
        </row>
        <row r="482">
          <cell r="A482" t="str">
            <v>9681</v>
          </cell>
          <cell r="B482" t="str">
            <v>10-9681-0</v>
          </cell>
          <cell r="D482" t="str">
            <v>10</v>
          </cell>
          <cell r="E482" t="str">
            <v>渡辺</v>
          </cell>
          <cell r="F482" t="str">
            <v>9681-0</v>
          </cell>
          <cell r="G482" t="str">
            <v>㈱渡辺塗装</v>
          </cell>
          <cell r="H482">
            <v>1</v>
          </cell>
          <cell r="I482" t="str">
            <v>○</v>
          </cell>
          <cell r="J482" t="str">
            <v>○</v>
          </cell>
          <cell r="K482" t="str">
            <v>ﾌｫｰﾏｯﾄ</v>
          </cell>
          <cell r="L482" t="str">
            <v>合体版のみ★</v>
          </cell>
          <cell r="M482" t="str">
            <v>ﾌｫｰﾏｯﾄ</v>
          </cell>
          <cell r="N482" t="str">
            <v>合体版のみ★</v>
          </cell>
          <cell r="O482" t="str">
            <v>変更しない</v>
          </cell>
          <cell r="P482" t="str">
            <v>変更しない</v>
          </cell>
          <cell r="Q482" t="str">
            <v>変更しない</v>
          </cell>
          <cell r="Y482" t="str">
            <v>お客様各位</v>
          </cell>
          <cell r="AB482" t="str">
            <v>丸大食品株式会社</v>
          </cell>
          <cell r="AD482" t="str">
            <v>○</v>
          </cell>
          <cell r="AF482" t="str">
            <v>○</v>
          </cell>
          <cell r="AG482" t="str">
            <v>○</v>
          </cell>
          <cell r="AH482" t="str">
            <v>○</v>
          </cell>
          <cell r="AI482" t="str">
            <v>○</v>
          </cell>
          <cell r="AJ482" t="str">
            <v>○</v>
          </cell>
          <cell r="AK482" t="str">
            <v>○</v>
          </cell>
          <cell r="AL482" t="str">
            <v>○</v>
          </cell>
          <cell r="AM482" t="str">
            <v>○</v>
          </cell>
          <cell r="AO482">
            <v>30</v>
          </cell>
          <cell r="AP482">
            <v>20</v>
          </cell>
          <cell r="AQ482">
            <v>990</v>
          </cell>
          <cell r="AR482" t="str">
            <v>しない</v>
          </cell>
          <cell r="AU482" t="str">
            <v>㈱渡辺塗装</v>
          </cell>
        </row>
        <row r="483">
          <cell r="A483" t="str">
            <v>9762</v>
          </cell>
          <cell r="B483" t="str">
            <v>10-9762-0</v>
          </cell>
          <cell r="D483" t="str">
            <v>10</v>
          </cell>
          <cell r="E483" t="str">
            <v>渡辺</v>
          </cell>
          <cell r="F483" t="str">
            <v>9762-0</v>
          </cell>
          <cell r="G483" t="str">
            <v>さとう八幸堂</v>
          </cell>
          <cell r="H483">
            <v>2</v>
          </cell>
          <cell r="I483" t="str">
            <v>○</v>
          </cell>
          <cell r="J483" t="str">
            <v>○</v>
          </cell>
          <cell r="K483" t="str">
            <v>ﾌｫｰﾏｯﾄ</v>
          </cell>
          <cell r="L483" t="str">
            <v>【変動】合体版のみ</v>
          </cell>
          <cell r="M483" t="str">
            <v>ﾌｫｰﾏｯﾄ</v>
          </cell>
          <cell r="N483" t="str">
            <v>【変動】合体版のみ</v>
          </cell>
          <cell r="O483" t="str">
            <v>変更する</v>
          </cell>
          <cell r="P483" t="str">
            <v>変更する</v>
          </cell>
          <cell r="Q483" t="str">
            <v>変更しない</v>
          </cell>
          <cell r="Y483" t="str">
            <v>お客様各位</v>
          </cell>
          <cell r="AB483" t="str">
            <v>丸大食品株式会社</v>
          </cell>
          <cell r="AD483" t="str">
            <v>担当者様</v>
          </cell>
          <cell r="AG483" t="str">
            <v>担当者様までお支払いください。</v>
          </cell>
          <cell r="AH483" t="str">
            <v>○</v>
          </cell>
          <cell r="AI483" t="str">
            <v>○</v>
          </cell>
          <cell r="AJ483" t="str">
            <v>○</v>
          </cell>
          <cell r="AK483" t="str">
            <v>○</v>
          </cell>
          <cell r="AL483" t="str">
            <v>○</v>
          </cell>
          <cell r="AM483" t="str">
            <v>○</v>
          </cell>
          <cell r="AO483">
            <v>40</v>
          </cell>
          <cell r="AP483">
            <v>20</v>
          </cell>
          <cell r="AQ483">
            <v>990</v>
          </cell>
          <cell r="AR483" t="str">
            <v>しない</v>
          </cell>
          <cell r="AU483" t="str">
            <v>さとう八幸堂</v>
          </cell>
        </row>
        <row r="484">
          <cell r="A484" t="str">
            <v>9774</v>
          </cell>
          <cell r="B484" t="str">
            <v>10-9774-0</v>
          </cell>
          <cell r="D484" t="str">
            <v>10</v>
          </cell>
          <cell r="E484" t="str">
            <v>渡辺</v>
          </cell>
          <cell r="F484" t="str">
            <v>9774-0</v>
          </cell>
          <cell r="G484" t="str">
            <v>三菱電機冷熱　プラント㈱</v>
          </cell>
          <cell r="H484">
            <v>20</v>
          </cell>
          <cell r="I484" t="str">
            <v>○</v>
          </cell>
          <cell r="J484" t="str">
            <v>○</v>
          </cell>
          <cell r="K484" t="str">
            <v>ﾌｫｰﾏｯﾄ</v>
          </cell>
          <cell r="L484" t="str">
            <v>【変動】通常</v>
          </cell>
          <cell r="M484" t="str">
            <v>ﾌｫｰﾏｯﾄ</v>
          </cell>
          <cell r="N484" t="str">
            <v>【変動】通常</v>
          </cell>
          <cell r="O484" t="str">
            <v>変更しない</v>
          </cell>
          <cell r="P484" t="str">
            <v>変更しない</v>
          </cell>
          <cell r="Q484" t="str">
            <v>変更しない</v>
          </cell>
          <cell r="R484" t="str">
            <v>○</v>
          </cell>
          <cell r="S484" t="str">
            <v>ﾌｫｰﾏｯﾄ</v>
          </cell>
          <cell r="T484" t="str">
            <v>【変動】通常</v>
          </cell>
          <cell r="U484" t="str">
            <v>ﾌｫｰﾏｯﾄ</v>
          </cell>
          <cell r="V484" t="str">
            <v>【変動】通常</v>
          </cell>
          <cell r="W484" t="str">
            <v>ﾌｫｰﾏｯﾄ</v>
          </cell>
          <cell r="X484" t="str">
            <v>通常</v>
          </cell>
          <cell r="Y484" t="str">
            <v>お客様各位</v>
          </cell>
          <cell r="AA484" t="str">
            <v/>
          </cell>
          <cell r="AB484" t="str">
            <v>丸大食品株式会社</v>
          </cell>
          <cell r="AC484" t="str">
            <v>裏面</v>
          </cell>
          <cell r="AD484" t="str">
            <v>○</v>
          </cell>
          <cell r="AE484" t="str">
            <v>FAXにて</v>
          </cell>
          <cell r="AF484" t="str">
            <v>○</v>
          </cell>
          <cell r="AG484" t="str">
            <v>○</v>
          </cell>
          <cell r="AH484" t="str">
            <v>○</v>
          </cell>
          <cell r="AI484" t="str">
            <v>○</v>
          </cell>
          <cell r="AJ484" t="str">
            <v>○</v>
          </cell>
          <cell r="AK484" t="str">
            <v/>
          </cell>
          <cell r="AL484" t="str">
            <v>○</v>
          </cell>
          <cell r="AM484" t="str">
            <v>○</v>
          </cell>
          <cell r="AO484">
            <v>35</v>
          </cell>
          <cell r="AP484">
            <v>20</v>
          </cell>
          <cell r="AQ484">
            <v>990</v>
          </cell>
          <cell r="AR484" t="str">
            <v>しない</v>
          </cell>
          <cell r="AS484">
            <v>6</v>
          </cell>
          <cell r="AT484">
            <v>11</v>
          </cell>
          <cell r="AU484" t="str">
            <v>三菱電機冷熱プラント　　　　　株式会社</v>
          </cell>
          <cell r="AV484" t="str">
            <v/>
          </cell>
          <cell r="AW484" t="str">
            <v/>
          </cell>
          <cell r="AX484" t="str">
            <v/>
          </cell>
        </row>
        <row r="485">
          <cell r="A485" t="str">
            <v>9774-6</v>
          </cell>
          <cell r="B485" t="str">
            <v>10-9774-6</v>
          </cell>
          <cell r="D485" t="str">
            <v>10</v>
          </cell>
          <cell r="E485" t="str">
            <v>渡辺</v>
          </cell>
          <cell r="F485" t="str">
            <v>9774-6</v>
          </cell>
          <cell r="G485" t="str">
            <v>三菱電機冷熱　プラント㈱</v>
          </cell>
          <cell r="H485">
            <v>5</v>
          </cell>
          <cell r="I485" t="str">
            <v>○</v>
          </cell>
          <cell r="J485" t="str">
            <v>○</v>
          </cell>
          <cell r="K485" t="str">
            <v>ﾌｫｰﾏｯﾄ</v>
          </cell>
          <cell r="L485" t="str">
            <v>【変動】通常</v>
          </cell>
          <cell r="M485" t="str">
            <v>ﾌｫｰﾏｯﾄ</v>
          </cell>
          <cell r="N485" t="str">
            <v>【変動】通常</v>
          </cell>
          <cell r="O485" t="str">
            <v>変更しない</v>
          </cell>
          <cell r="P485" t="str">
            <v>変更する</v>
          </cell>
          <cell r="Q485" t="str">
            <v>変更しない</v>
          </cell>
          <cell r="R485" t="str">
            <v>×</v>
          </cell>
          <cell r="S485" t="str">
            <v/>
          </cell>
          <cell r="T485" t="str">
            <v/>
          </cell>
          <cell r="U485" t="str">
            <v/>
          </cell>
          <cell r="V485" t="str">
            <v/>
          </cell>
          <cell r="W485" t="str">
            <v/>
          </cell>
          <cell r="X485" t="str">
            <v/>
          </cell>
          <cell r="Y485" t="str">
            <v>お客様各位</v>
          </cell>
          <cell r="AA485" t="str">
            <v/>
          </cell>
          <cell r="AB485" t="str">
            <v>丸大食品株式会社</v>
          </cell>
          <cell r="AC485" t="str">
            <v>裏面</v>
          </cell>
          <cell r="AD485" t="str">
            <v>○</v>
          </cell>
          <cell r="AE485" t="str">
            <v>FAXにて</v>
          </cell>
          <cell r="AF485" t="str">
            <v>○</v>
          </cell>
          <cell r="AG485" t="str">
            <v>商品発送後、別送で請求書をお届けしますのでお振込みください。</v>
          </cell>
          <cell r="AH485" t="str">
            <v>○</v>
          </cell>
          <cell r="AI485" t="str">
            <v>○</v>
          </cell>
          <cell r="AJ485" t="str">
            <v>○</v>
          </cell>
          <cell r="AL485" t="str">
            <v>○</v>
          </cell>
          <cell r="AM485" t="str">
            <v>○</v>
          </cell>
          <cell r="AO485">
            <v>35</v>
          </cell>
          <cell r="AP485">
            <v>20</v>
          </cell>
          <cell r="AQ485">
            <v>990</v>
          </cell>
          <cell r="AR485" t="str">
            <v>しない</v>
          </cell>
          <cell r="AS485">
            <v>6</v>
          </cell>
          <cell r="AT485">
            <v>10</v>
          </cell>
        </row>
        <row r="486">
          <cell r="A486" t="str">
            <v>9776</v>
          </cell>
          <cell r="B486" t="str">
            <v>10-9776-0</v>
          </cell>
          <cell r="D486" t="str">
            <v>10</v>
          </cell>
          <cell r="E486" t="str">
            <v>渡辺</v>
          </cell>
          <cell r="F486" t="str">
            <v>9776-0</v>
          </cell>
          <cell r="G486" t="str">
            <v>石渡</v>
          </cell>
          <cell r="H486">
            <v>1</v>
          </cell>
          <cell r="I486" t="str">
            <v>○</v>
          </cell>
          <cell r="J486" t="str">
            <v>○</v>
          </cell>
          <cell r="K486" t="str">
            <v>ﾌｫｰﾏｯﾄ</v>
          </cell>
          <cell r="L486" t="str">
            <v>合体版のみ★</v>
          </cell>
          <cell r="M486" t="str">
            <v>ﾌｫｰﾏｯﾄ</v>
          </cell>
          <cell r="N486" t="str">
            <v>合体版のみ★</v>
          </cell>
          <cell r="O486" t="str">
            <v>変更する</v>
          </cell>
          <cell r="P486" t="str">
            <v>変更する</v>
          </cell>
          <cell r="Q486" t="str">
            <v>変更しない</v>
          </cell>
          <cell r="Y486" t="str">
            <v>お客様各位</v>
          </cell>
          <cell r="AB486" t="str">
            <v>丸大食品株式会社</v>
          </cell>
          <cell r="AD486" t="str">
            <v>担当者様</v>
          </cell>
          <cell r="AG486" t="str">
            <v>担当者様までお支払いください。</v>
          </cell>
          <cell r="AH486" t="str">
            <v>○</v>
          </cell>
          <cell r="AI486" t="str">
            <v>○</v>
          </cell>
          <cell r="AJ486" t="str">
            <v>○</v>
          </cell>
          <cell r="AK486" t="str">
            <v>○</v>
          </cell>
          <cell r="AL486" t="str">
            <v>○</v>
          </cell>
          <cell r="AM486" t="str">
            <v>○</v>
          </cell>
          <cell r="AO486">
            <v>30</v>
          </cell>
          <cell r="AP486">
            <v>20</v>
          </cell>
          <cell r="AQ486">
            <v>990</v>
          </cell>
          <cell r="AR486" t="str">
            <v>しない</v>
          </cell>
        </row>
        <row r="488">
          <cell r="A488" t="str">
            <v>＜新規ゾーン＞</v>
          </cell>
        </row>
        <row r="489">
          <cell r="A489">
            <v>0</v>
          </cell>
          <cell r="B489" t="str">
            <v>10-</v>
          </cell>
          <cell r="D489" t="str">
            <v>10</v>
          </cell>
          <cell r="E489" t="str">
            <v>渡辺</v>
          </cell>
        </row>
        <row r="490">
          <cell r="A490">
            <v>0</v>
          </cell>
          <cell r="B490" t="str">
            <v>10-</v>
          </cell>
          <cell r="D490" t="str">
            <v>10</v>
          </cell>
          <cell r="E490" t="str">
            <v>渡辺</v>
          </cell>
        </row>
        <row r="491">
          <cell r="A491">
            <v>0</v>
          </cell>
          <cell r="B491" t="str">
            <v>10-</v>
          </cell>
          <cell r="D491" t="str">
            <v>10</v>
          </cell>
          <cell r="E491" t="str">
            <v>渡辺</v>
          </cell>
        </row>
        <row r="492">
          <cell r="A492">
            <v>0</v>
          </cell>
          <cell r="B492" t="str">
            <v>10-</v>
          </cell>
          <cell r="D492" t="str">
            <v>10</v>
          </cell>
          <cell r="E492" t="str">
            <v>渡辺</v>
          </cell>
        </row>
        <row r="493">
          <cell r="A493">
            <v>0</v>
          </cell>
          <cell r="B493" t="str">
            <v>10-</v>
          </cell>
          <cell r="D493" t="str">
            <v>10</v>
          </cell>
          <cell r="E493" t="str">
            <v>渡辺</v>
          </cell>
        </row>
        <row r="494">
          <cell r="A494">
            <v>0</v>
          </cell>
          <cell r="B494" t="str">
            <v>10-</v>
          </cell>
          <cell r="D494" t="str">
            <v>10</v>
          </cell>
          <cell r="E494" t="str">
            <v>渡辺</v>
          </cell>
        </row>
        <row r="495">
          <cell r="A495">
            <v>0</v>
          </cell>
          <cell r="B495" t="str">
            <v>10-</v>
          </cell>
          <cell r="D495" t="str">
            <v>10</v>
          </cell>
          <cell r="E495" t="str">
            <v>渡辺</v>
          </cell>
        </row>
        <row r="496">
          <cell r="A496">
            <v>0</v>
          </cell>
          <cell r="B496" t="str">
            <v>10-</v>
          </cell>
          <cell r="D496" t="str">
            <v>10</v>
          </cell>
          <cell r="E496" t="str">
            <v>渡辺</v>
          </cell>
        </row>
        <row r="497">
          <cell r="A497">
            <v>0</v>
          </cell>
          <cell r="B497" t="str">
            <v>10-</v>
          </cell>
          <cell r="D497" t="str">
            <v>10</v>
          </cell>
          <cell r="E497" t="str">
            <v>渡辺</v>
          </cell>
        </row>
        <row r="498">
          <cell r="A498">
            <v>0</v>
          </cell>
          <cell r="B498" t="str">
            <v>10-</v>
          </cell>
          <cell r="D498" t="str">
            <v>10</v>
          </cell>
          <cell r="E498" t="str">
            <v>渡辺</v>
          </cell>
        </row>
        <row r="499">
          <cell r="A499">
            <v>0</v>
          </cell>
          <cell r="B499" t="str">
            <v>10-</v>
          </cell>
          <cell r="D499" t="str">
            <v>10</v>
          </cell>
          <cell r="E499" t="str">
            <v>渡辺</v>
          </cell>
        </row>
        <row r="500">
          <cell r="A500">
            <v>0</v>
          </cell>
          <cell r="B500" t="str">
            <v>10-</v>
          </cell>
          <cell r="D500" t="str">
            <v>10</v>
          </cell>
          <cell r="E500" t="str">
            <v>渡辺</v>
          </cell>
        </row>
        <row r="501">
          <cell r="A501">
            <v>0</v>
          </cell>
          <cell r="B501" t="str">
            <v>10-</v>
          </cell>
          <cell r="D501" t="str">
            <v>10</v>
          </cell>
          <cell r="E501" t="str">
            <v>渡辺</v>
          </cell>
        </row>
        <row r="502">
          <cell r="A502">
            <v>0</v>
          </cell>
          <cell r="B502" t="str">
            <v>10-</v>
          </cell>
          <cell r="D502" t="str">
            <v>10</v>
          </cell>
          <cell r="E502" t="str">
            <v>渡辺</v>
          </cell>
        </row>
        <row r="503">
          <cell r="A503">
            <v>0</v>
          </cell>
          <cell r="B503" t="str">
            <v>10-</v>
          </cell>
          <cell r="D503" t="str">
            <v>10</v>
          </cell>
          <cell r="E503" t="str">
            <v>渡辺</v>
          </cell>
        </row>
        <row r="504">
          <cell r="A504">
            <v>0</v>
          </cell>
          <cell r="B504" t="str">
            <v>10-</v>
          </cell>
          <cell r="D504" t="str">
            <v>10</v>
          </cell>
          <cell r="E504" t="str">
            <v>渡辺</v>
          </cell>
        </row>
        <row r="505">
          <cell r="A505">
            <v>0</v>
          </cell>
          <cell r="B505" t="str">
            <v>10-</v>
          </cell>
          <cell r="D505" t="str">
            <v>10</v>
          </cell>
          <cell r="E505" t="str">
            <v>渡辺</v>
          </cell>
        </row>
        <row r="506">
          <cell r="A506">
            <v>0</v>
          </cell>
          <cell r="B506" t="str">
            <v>10-</v>
          </cell>
          <cell r="D506" t="str">
            <v>10</v>
          </cell>
          <cell r="E506" t="str">
            <v>渡辺</v>
          </cell>
        </row>
        <row r="507">
          <cell r="A507">
            <v>0</v>
          </cell>
          <cell r="B507" t="str">
            <v>10-</v>
          </cell>
          <cell r="D507" t="str">
            <v>10</v>
          </cell>
          <cell r="E507" t="str">
            <v>渡辺</v>
          </cell>
        </row>
        <row r="508">
          <cell r="A508">
            <v>0</v>
          </cell>
          <cell r="B508" t="str">
            <v>10-</v>
          </cell>
          <cell r="D508" t="str">
            <v>10</v>
          </cell>
          <cell r="E508" t="str">
            <v>渡辺</v>
          </cell>
        </row>
        <row r="509">
          <cell r="A509">
            <v>0</v>
          </cell>
          <cell r="B509" t="str">
            <v>10-</v>
          </cell>
          <cell r="D509" t="str">
            <v>10</v>
          </cell>
          <cell r="E509" t="str">
            <v>渡辺</v>
          </cell>
        </row>
        <row r="510">
          <cell r="A510">
            <v>0</v>
          </cell>
          <cell r="B510" t="str">
            <v>10-</v>
          </cell>
          <cell r="D510" t="str">
            <v>10</v>
          </cell>
          <cell r="E510" t="str">
            <v>渡辺</v>
          </cell>
        </row>
        <row r="511">
          <cell r="A511">
            <v>0</v>
          </cell>
          <cell r="B511" t="str">
            <v>10-</v>
          </cell>
          <cell r="D511" t="str">
            <v>10</v>
          </cell>
          <cell r="E511" t="str">
            <v>渡辺</v>
          </cell>
        </row>
        <row r="512">
          <cell r="A512">
            <v>0</v>
          </cell>
          <cell r="B512" t="str">
            <v>10-</v>
          </cell>
          <cell r="D512" t="str">
            <v>10</v>
          </cell>
          <cell r="E512" t="str">
            <v>渡辺</v>
          </cell>
        </row>
        <row r="513">
          <cell r="A513">
            <v>0</v>
          </cell>
          <cell r="B513" t="str">
            <v>10-</v>
          </cell>
          <cell r="D513" t="str">
            <v>10</v>
          </cell>
          <cell r="E513" t="str">
            <v>渡辺</v>
          </cell>
        </row>
        <row r="514">
          <cell r="A514">
            <v>0</v>
          </cell>
          <cell r="B514" t="str">
            <v>10-</v>
          </cell>
          <cell r="D514" t="str">
            <v>10</v>
          </cell>
          <cell r="E514" t="str">
            <v>渡辺</v>
          </cell>
        </row>
        <row r="515">
          <cell r="A515">
            <v>0</v>
          </cell>
          <cell r="B515" t="str">
            <v>10-</v>
          </cell>
          <cell r="D515" t="str">
            <v>10</v>
          </cell>
          <cell r="E515" t="str">
            <v>渡辺</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9646"/>
  </sheetPr>
  <dimension ref="A1:BE68"/>
  <sheetViews>
    <sheetView tabSelected="1" topLeftCell="A4" zoomScale="60" zoomScaleNormal="60" zoomScaleSheetLayoutView="65" workbookViewId="0">
      <selection activeCell="AT11" sqref="AT11"/>
    </sheetView>
  </sheetViews>
  <sheetFormatPr defaultRowHeight="13.5"/>
  <cols>
    <col min="1" max="1" width="5.375" style="134" customWidth="1"/>
    <col min="2" max="43" width="4.25" style="134" customWidth="1"/>
    <col min="44" max="44" width="5.375" style="134" customWidth="1"/>
    <col min="45" max="46" width="9" style="134"/>
    <col min="47" max="47" width="27" style="135" customWidth="1"/>
    <col min="48" max="48" width="31.5" style="135" customWidth="1"/>
    <col min="49" max="16384" width="9" style="134"/>
  </cols>
  <sheetData>
    <row r="1" spans="1:57" ht="18.75" customHeight="1">
      <c r="AH1" s="466" t="str">
        <f ca="1">YEAR(TODAY())&amp;"年　"&amp;AV32&amp;"月　吉日"</f>
        <v>2025年　11月　吉日</v>
      </c>
      <c r="AI1" s="466"/>
      <c r="AJ1" s="466"/>
      <c r="AK1" s="466"/>
      <c r="AL1" s="466"/>
      <c r="AM1" s="466"/>
      <c r="AN1" s="466"/>
      <c r="AO1" s="466"/>
      <c r="AP1" s="466"/>
      <c r="AQ1" s="466"/>
      <c r="AR1" s="466"/>
    </row>
    <row r="2" spans="1:57" ht="20.100000000000001" customHeight="1">
      <c r="A2" s="467" t="str">
        <f>AV9</f>
        <v>お客様各位</v>
      </c>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8" t="str">
        <f>AV12</f>
        <v/>
      </c>
      <c r="AD2" s="468"/>
      <c r="AE2" s="468"/>
      <c r="AF2" s="468"/>
      <c r="AG2" s="468"/>
      <c r="AH2" s="468"/>
      <c r="AI2" s="468"/>
      <c r="AJ2" s="468"/>
      <c r="AK2" s="468"/>
      <c r="AL2" s="468"/>
      <c r="AM2" s="468"/>
      <c r="AN2" s="468"/>
      <c r="AO2" s="468"/>
      <c r="AP2" s="468"/>
      <c r="AQ2" s="468"/>
      <c r="AR2" s="468"/>
    </row>
    <row r="3" spans="1:57" ht="20.100000000000001" customHeight="1">
      <c r="A3" s="467"/>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8"/>
      <c r="AD3" s="468"/>
      <c r="AE3" s="468"/>
      <c r="AF3" s="468"/>
      <c r="AG3" s="468"/>
      <c r="AH3" s="468"/>
      <c r="AI3" s="468"/>
      <c r="AJ3" s="468"/>
      <c r="AK3" s="468"/>
      <c r="AL3" s="468"/>
      <c r="AM3" s="468"/>
      <c r="AN3" s="468"/>
      <c r="AO3" s="468"/>
      <c r="AP3" s="468"/>
      <c r="AQ3" s="468"/>
      <c r="AR3" s="468"/>
    </row>
    <row r="4" spans="1:57" ht="20.100000000000001" customHeight="1">
      <c r="A4" s="469" t="str">
        <f>AV11</f>
        <v/>
      </c>
      <c r="B4" s="469"/>
      <c r="C4" s="469"/>
      <c r="D4" s="469"/>
      <c r="E4" s="469"/>
      <c r="F4" s="469"/>
      <c r="G4" s="469"/>
      <c r="H4" s="469"/>
      <c r="I4" s="469"/>
      <c r="J4" s="469"/>
      <c r="K4" s="469"/>
      <c r="L4" s="469"/>
      <c r="M4" s="469"/>
      <c r="N4" s="469"/>
      <c r="O4" s="469"/>
      <c r="P4" s="469"/>
      <c r="Q4" s="469"/>
      <c r="R4" s="469"/>
      <c r="S4" s="469"/>
      <c r="T4" s="469"/>
      <c r="U4" s="469"/>
      <c r="V4" s="469"/>
      <c r="W4" s="470" t="str">
        <f>AV13</f>
        <v>丸大食品株式会社</v>
      </c>
      <c r="X4" s="470"/>
      <c r="Y4" s="470"/>
      <c r="Z4" s="470"/>
      <c r="AA4" s="470"/>
      <c r="AB4" s="470"/>
      <c r="AC4" s="470"/>
      <c r="AD4" s="470"/>
      <c r="AE4" s="470"/>
      <c r="AF4" s="470"/>
      <c r="AG4" s="470"/>
      <c r="AH4" s="470"/>
      <c r="AI4" s="470"/>
      <c r="AJ4" s="470"/>
      <c r="AK4" s="470"/>
      <c r="AL4" s="470"/>
      <c r="AM4" s="470"/>
      <c r="AN4" s="470"/>
      <c r="AO4" s="470"/>
      <c r="AP4" s="470"/>
      <c r="AQ4" s="470"/>
      <c r="AR4" s="470"/>
    </row>
    <row r="5" spans="1:57" ht="20.100000000000001" customHeight="1" thickBot="1">
      <c r="A5" s="469"/>
      <c r="B5" s="469"/>
      <c r="C5" s="469"/>
      <c r="D5" s="469"/>
      <c r="E5" s="469"/>
      <c r="F5" s="469"/>
      <c r="G5" s="469"/>
      <c r="H5" s="469"/>
      <c r="I5" s="469"/>
      <c r="J5" s="469"/>
      <c r="K5" s="469"/>
      <c r="L5" s="469"/>
      <c r="M5" s="469"/>
      <c r="N5" s="469"/>
      <c r="O5" s="469"/>
      <c r="P5" s="469"/>
      <c r="Q5" s="469"/>
      <c r="R5" s="469"/>
      <c r="S5" s="469"/>
      <c r="T5" s="469"/>
      <c r="U5" s="469"/>
      <c r="V5" s="469"/>
      <c r="W5" s="470"/>
      <c r="X5" s="470"/>
      <c r="Y5" s="470"/>
      <c r="Z5" s="470"/>
      <c r="AA5" s="470"/>
      <c r="AB5" s="470"/>
      <c r="AC5" s="470"/>
      <c r="AD5" s="470"/>
      <c r="AE5" s="470"/>
      <c r="AF5" s="470"/>
      <c r="AG5" s="470"/>
      <c r="AH5" s="470"/>
      <c r="AI5" s="470"/>
      <c r="AJ5" s="470"/>
      <c r="AK5" s="470"/>
      <c r="AL5" s="470"/>
      <c r="AM5" s="470"/>
      <c r="AN5" s="470"/>
      <c r="AO5" s="470"/>
      <c r="AP5" s="470"/>
      <c r="AQ5" s="470"/>
      <c r="AR5" s="470"/>
    </row>
    <row r="6" spans="1:57" ht="27.75" customHeight="1" thickTop="1">
      <c r="A6" s="471" t="str">
        <f ca="1">YEAR(TODAY())&amp;"年　丸 大 の 冬 ギ フ ト"</f>
        <v>2025年　丸 大 の 冬 ギ フ ト</v>
      </c>
      <c r="B6" s="471"/>
      <c r="C6" s="471"/>
      <c r="D6" s="471"/>
      <c r="E6" s="471"/>
      <c r="F6" s="471"/>
      <c r="G6" s="471"/>
      <c r="H6" s="471"/>
      <c r="I6" s="471"/>
      <c r="J6" s="471"/>
      <c r="K6" s="471"/>
      <c r="L6" s="471"/>
      <c r="M6" s="471"/>
      <c r="N6" s="471"/>
      <c r="O6" s="471"/>
      <c r="P6" s="471"/>
      <c r="Q6" s="471"/>
      <c r="R6" s="471"/>
      <c r="S6" s="471"/>
      <c r="T6" s="471"/>
      <c r="U6" s="471"/>
      <c r="V6" s="471"/>
      <c r="W6" s="471"/>
      <c r="X6" s="471"/>
      <c r="Y6" s="471"/>
      <c r="Z6" s="471"/>
      <c r="AA6" s="471"/>
      <c r="AB6" s="471"/>
      <c r="AC6" s="471"/>
      <c r="AD6" s="471"/>
      <c r="AE6" s="471"/>
      <c r="AF6" s="471"/>
      <c r="AG6" s="471"/>
      <c r="AH6" s="471"/>
      <c r="AI6" s="471"/>
      <c r="AJ6" s="471"/>
      <c r="AK6" s="471"/>
      <c r="AL6" s="472"/>
      <c r="AM6" s="475"/>
      <c r="AN6" s="476"/>
      <c r="AO6" s="476"/>
      <c r="AP6" s="476"/>
      <c r="AQ6" s="476"/>
      <c r="AR6" s="477"/>
    </row>
    <row r="7" spans="1:57" ht="21" customHeight="1">
      <c r="A7" s="471"/>
      <c r="B7" s="471"/>
      <c r="C7" s="471"/>
      <c r="D7" s="471"/>
      <c r="E7" s="471"/>
      <c r="F7" s="471"/>
      <c r="G7" s="471"/>
      <c r="H7" s="471"/>
      <c r="I7" s="471"/>
      <c r="J7" s="471"/>
      <c r="K7" s="471"/>
      <c r="L7" s="471"/>
      <c r="M7" s="471"/>
      <c r="N7" s="471"/>
      <c r="O7" s="471"/>
      <c r="P7" s="471"/>
      <c r="Q7" s="471"/>
      <c r="R7" s="471"/>
      <c r="S7" s="471"/>
      <c r="T7" s="471"/>
      <c r="U7" s="471"/>
      <c r="V7" s="471"/>
      <c r="W7" s="471"/>
      <c r="X7" s="471"/>
      <c r="Y7" s="471"/>
      <c r="Z7" s="471"/>
      <c r="AA7" s="471"/>
      <c r="AB7" s="471"/>
      <c r="AC7" s="471"/>
      <c r="AD7" s="471"/>
      <c r="AE7" s="471"/>
      <c r="AF7" s="471"/>
      <c r="AG7" s="471"/>
      <c r="AH7" s="471"/>
      <c r="AI7" s="471"/>
      <c r="AJ7" s="471"/>
      <c r="AK7" s="471"/>
      <c r="AL7" s="472"/>
      <c r="AM7" s="478" t="str">
        <f>"【"&amp;AV8&amp;"】"</f>
        <v>【10-5453-0】</v>
      </c>
      <c r="AN7" s="479"/>
      <c r="AO7" s="479"/>
      <c r="AP7" s="479"/>
      <c r="AQ7" s="479"/>
      <c r="AR7" s="480"/>
      <c r="AU7" s="136" t="str">
        <f>VLOOKUP(AV7,[1]作成用リスト!$A$3:$AX$515,5,FALSE)</f>
        <v>渡辺</v>
      </c>
      <c r="AV7" s="258" t="s">
        <v>136</v>
      </c>
    </row>
    <row r="8" spans="1:57" s="137" customFormat="1" ht="21" customHeight="1" thickBot="1">
      <c r="A8" s="473"/>
      <c r="B8" s="473"/>
      <c r="C8" s="473"/>
      <c r="D8" s="473"/>
      <c r="E8" s="473"/>
      <c r="F8" s="473"/>
      <c r="G8" s="473"/>
      <c r="H8" s="473"/>
      <c r="I8" s="473"/>
      <c r="J8" s="473"/>
      <c r="K8" s="473"/>
      <c r="L8" s="473"/>
      <c r="M8" s="473"/>
      <c r="N8" s="473"/>
      <c r="O8" s="473"/>
      <c r="P8" s="473"/>
      <c r="Q8" s="473"/>
      <c r="R8" s="473"/>
      <c r="S8" s="473"/>
      <c r="T8" s="473"/>
      <c r="U8" s="473"/>
      <c r="V8" s="473"/>
      <c r="W8" s="473"/>
      <c r="X8" s="473"/>
      <c r="Y8" s="473"/>
      <c r="Z8" s="473"/>
      <c r="AA8" s="473"/>
      <c r="AB8" s="473"/>
      <c r="AC8" s="473"/>
      <c r="AD8" s="473"/>
      <c r="AE8" s="473"/>
      <c r="AF8" s="473"/>
      <c r="AG8" s="473"/>
      <c r="AH8" s="473"/>
      <c r="AI8" s="473"/>
      <c r="AJ8" s="473"/>
      <c r="AK8" s="473"/>
      <c r="AL8" s="474"/>
      <c r="AM8" s="481"/>
      <c r="AN8" s="482"/>
      <c r="AO8" s="482"/>
      <c r="AP8" s="482"/>
      <c r="AQ8" s="482"/>
      <c r="AR8" s="483"/>
      <c r="AU8" s="138" t="s">
        <v>52</v>
      </c>
      <c r="AV8" s="139" t="str">
        <f>IF(VLOOKUP($AV$7,[1]作成用リスト!$A$3:$AX$515,2,FALSE)=0,"",VLOOKUP($AV$7,[1]作成用リスト!$A$3:$AX$515,2,FALSE))</f>
        <v>10-5453-0</v>
      </c>
    </row>
    <row r="9" spans="1:57" s="140" customFormat="1" ht="35.25" customHeight="1" thickTop="1" thickBot="1">
      <c r="A9" s="457" t="s">
        <v>91</v>
      </c>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U9" s="138" t="s">
        <v>59</v>
      </c>
      <c r="AV9" s="139" t="str">
        <f>IF(VLOOKUP($AV$7,[1]作成用リスト!$A$3:$AX$515,25,FALSE)=0,"",VLOOKUP($AV$7,[1]作成用リスト!$A$3:$AX$515,25,FALSE))</f>
        <v>お客様各位</v>
      </c>
    </row>
    <row r="10" spans="1:57" s="145" customFormat="1" ht="31.5" customHeight="1" thickTop="1">
      <c r="A10" s="141"/>
      <c r="B10" s="142"/>
      <c r="C10" s="143"/>
      <c r="D10" s="143"/>
      <c r="E10" s="144"/>
      <c r="F10" s="144"/>
      <c r="G10" s="133" t="s">
        <v>137</v>
      </c>
      <c r="H10" s="58"/>
      <c r="I10" s="58"/>
      <c r="J10" s="58"/>
      <c r="K10" s="58"/>
      <c r="L10" s="58"/>
      <c r="M10" s="58"/>
      <c r="N10" s="58"/>
      <c r="O10" s="58"/>
      <c r="P10" s="57"/>
      <c r="Q10" s="56"/>
      <c r="R10" s="56"/>
      <c r="S10" s="57"/>
      <c r="T10" s="57"/>
      <c r="U10" s="57"/>
      <c r="V10" s="57"/>
      <c r="W10" s="57"/>
      <c r="X10" s="57"/>
      <c r="Y10" s="57"/>
      <c r="Z10" s="57"/>
      <c r="AA10" s="57"/>
      <c r="AB10" s="57"/>
      <c r="AC10" s="57"/>
      <c r="AD10" s="57"/>
      <c r="AE10" s="57"/>
      <c r="AF10" s="57"/>
      <c r="AG10" s="57"/>
      <c r="AH10" s="57"/>
      <c r="AI10" s="57"/>
      <c r="AJ10" s="57"/>
      <c r="AK10" s="57"/>
      <c r="AL10" s="57"/>
      <c r="AM10" s="57"/>
      <c r="AN10" s="57"/>
      <c r="AO10" s="141"/>
      <c r="AP10" s="141"/>
      <c r="AQ10" s="141"/>
      <c r="AR10" s="141"/>
      <c r="AU10" s="138"/>
      <c r="AV10" s="139"/>
      <c r="AW10" s="140"/>
      <c r="AX10" s="140"/>
      <c r="AY10" s="140"/>
      <c r="AZ10" s="140"/>
      <c r="BA10" s="140"/>
      <c r="BB10" s="140"/>
      <c r="BC10" s="140"/>
      <c r="BD10" s="140"/>
      <c r="BE10" s="140"/>
    </row>
    <row r="11" spans="1:57" s="141" customFormat="1" ht="38.1" customHeight="1" thickBot="1">
      <c r="A11" s="209" t="s">
        <v>0</v>
      </c>
      <c r="B11" s="210" t="s">
        <v>1</v>
      </c>
      <c r="C11" s="146"/>
      <c r="D11" s="211"/>
      <c r="E11" s="146"/>
      <c r="F11" s="212"/>
      <c r="G11" s="458" t="str">
        <f>AV14&amp;"申込書にご記入のうえ、"&amp;AU34&amp;"まで"&amp;AV16&amp;"お申込ください。"</f>
        <v>裏面申込書にご記入のうえ、丸大食品(株)までFAX、又は郵送にてお申込ください。</v>
      </c>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8"/>
      <c r="AK11" s="458"/>
      <c r="AL11" s="458"/>
      <c r="AM11" s="458"/>
      <c r="AN11" s="458"/>
      <c r="AO11" s="458"/>
      <c r="AP11" s="458"/>
      <c r="AQ11" s="458"/>
      <c r="AR11" s="458"/>
      <c r="AU11" s="138" t="s">
        <v>60</v>
      </c>
      <c r="AV11" s="139" t="str">
        <f>IF(VLOOKUP($AV$7,[1]作成用リスト!$A$3:$AX$515,26,FALSE)=0,"",VLOOKUP($AV$7,[1]作成用リスト!$A$3:$AX$515,26,FALSE))</f>
        <v/>
      </c>
      <c r="AW11" s="145"/>
      <c r="AX11" s="145"/>
      <c r="AY11" s="145"/>
      <c r="AZ11" s="145"/>
      <c r="BA11" s="145"/>
      <c r="BB11" s="145"/>
      <c r="BC11" s="145"/>
      <c r="BD11" s="145"/>
      <c r="BE11" s="145"/>
    </row>
    <row r="12" spans="1:57" s="141" customFormat="1" ht="38.1" customHeight="1" thickBot="1">
      <c r="A12" s="209"/>
      <c r="B12" s="210"/>
      <c r="C12" s="146"/>
      <c r="D12" s="211"/>
      <c r="E12" s="146"/>
      <c r="F12" s="212"/>
      <c r="G12" s="459" t="s">
        <v>92</v>
      </c>
      <c r="H12" s="460"/>
      <c r="I12" s="460"/>
      <c r="J12" s="460"/>
      <c r="K12" s="461" t="str">
        <f>AU35</f>
        <v>０３－３６４７－３２７４</v>
      </c>
      <c r="L12" s="461"/>
      <c r="M12" s="461"/>
      <c r="N12" s="461"/>
      <c r="O12" s="461"/>
      <c r="P12" s="461"/>
      <c r="Q12" s="461"/>
      <c r="R12" s="461"/>
      <c r="S12" s="461"/>
      <c r="T12" s="461"/>
      <c r="U12" s="461"/>
      <c r="V12" s="461"/>
      <c r="W12" s="461"/>
      <c r="X12" s="461"/>
      <c r="Y12" s="461"/>
      <c r="Z12" s="461"/>
      <c r="AA12" s="461"/>
      <c r="AB12" s="462"/>
      <c r="AC12" s="213"/>
      <c r="AD12" s="213"/>
      <c r="AE12" s="213"/>
      <c r="AF12" s="213"/>
      <c r="AG12" s="147"/>
      <c r="AH12" s="147"/>
      <c r="AI12" s="147"/>
      <c r="AJ12" s="147"/>
      <c r="AK12" s="147"/>
      <c r="AL12" s="147"/>
      <c r="AM12" s="147"/>
      <c r="AN12" s="147"/>
      <c r="AO12" s="147"/>
      <c r="AP12" s="147"/>
      <c r="AQ12" s="147"/>
      <c r="AR12" s="147"/>
      <c r="AU12" s="138" t="s">
        <v>61</v>
      </c>
      <c r="AV12" s="139" t="str">
        <f>IF(VLOOKUP($AV$7,[1]作成用リスト!$A$3:$AX$515,27,FALSE)=0,"",VLOOKUP($AV$7,[1]作成用リスト!$A$3:$AX$515,27,FALSE))</f>
        <v/>
      </c>
    </row>
    <row r="13" spans="1:57" s="146" customFormat="1" ht="38.1" customHeight="1">
      <c r="A13" s="209" t="s">
        <v>0</v>
      </c>
      <c r="B13" s="210" t="s">
        <v>2</v>
      </c>
      <c r="D13" s="211"/>
      <c r="F13" s="214"/>
      <c r="G13" s="463" t="str">
        <f>AU45</f>
        <v>本日　～　１２月１２日（金）</v>
      </c>
      <c r="H13" s="463"/>
      <c r="I13" s="463"/>
      <c r="J13" s="463"/>
      <c r="K13" s="463"/>
      <c r="L13" s="463"/>
      <c r="M13" s="463"/>
      <c r="N13" s="463"/>
      <c r="O13" s="463"/>
      <c r="P13" s="463"/>
      <c r="Q13" s="463"/>
      <c r="R13" s="463"/>
      <c r="S13" s="463"/>
      <c r="T13" s="463"/>
      <c r="U13" s="463"/>
      <c r="V13" s="463"/>
      <c r="W13" s="463"/>
      <c r="X13" s="463"/>
      <c r="Y13" s="463"/>
      <c r="Z13" s="215"/>
      <c r="AA13" s="148"/>
      <c r="AB13" s="216"/>
      <c r="AC13" s="217"/>
      <c r="AD13" s="217"/>
      <c r="AE13" s="217"/>
      <c r="AF13" s="217"/>
      <c r="AG13" s="147"/>
      <c r="AH13" s="147"/>
      <c r="AI13" s="147"/>
      <c r="AJ13" s="147"/>
      <c r="AK13" s="147"/>
      <c r="AL13" s="147"/>
      <c r="AM13" s="147"/>
      <c r="AN13" s="147"/>
      <c r="AO13" s="147"/>
      <c r="AP13" s="147"/>
      <c r="AQ13" s="147"/>
      <c r="AR13" s="147"/>
      <c r="AU13" s="138" t="s">
        <v>62</v>
      </c>
      <c r="AV13" s="139" t="str">
        <f>IF(VLOOKUP($AV$7,[1]作成用リスト!$A$3:$AX$515,28,FALSE)=0,"",VLOOKUP($AV$7,[1]作成用リスト!$A$3:$AX$515,28,FALSE))</f>
        <v>丸大食品株式会社</v>
      </c>
      <c r="AW13" s="141"/>
      <c r="AX13" s="141"/>
      <c r="AY13" s="141"/>
      <c r="AZ13" s="141"/>
      <c r="BA13" s="141"/>
      <c r="BB13" s="141"/>
      <c r="BC13" s="141"/>
      <c r="BD13" s="141"/>
      <c r="BE13" s="141"/>
    </row>
    <row r="14" spans="1:57" s="146" customFormat="1" ht="35.1" customHeight="1">
      <c r="A14" s="209" t="s">
        <v>0</v>
      </c>
      <c r="B14" s="210" t="s">
        <v>3</v>
      </c>
      <c r="D14" s="211"/>
      <c r="F14" s="212"/>
      <c r="G14" s="218" t="s">
        <v>162</v>
      </c>
      <c r="I14" s="212"/>
      <c r="J14" s="212"/>
      <c r="K14" s="212"/>
      <c r="L14" s="212"/>
      <c r="M14" s="148"/>
      <c r="N14" s="148"/>
      <c r="O14" s="148"/>
      <c r="P14" s="148"/>
      <c r="Q14" s="134"/>
      <c r="R14" s="134"/>
      <c r="S14" s="219"/>
      <c r="X14" s="464" t="s">
        <v>153</v>
      </c>
      <c r="Y14" s="465"/>
      <c r="Z14" s="465"/>
      <c r="AA14" s="465"/>
      <c r="AB14" s="465"/>
      <c r="AC14" s="465"/>
      <c r="AD14" s="465"/>
      <c r="AE14" s="465"/>
      <c r="AF14" s="465"/>
      <c r="AG14" s="465"/>
      <c r="AH14" s="465"/>
      <c r="AI14" s="465"/>
      <c r="AJ14" s="465"/>
      <c r="AK14" s="465"/>
      <c r="AL14" s="465"/>
      <c r="AM14" s="465"/>
      <c r="AN14" s="465"/>
      <c r="AO14" s="465"/>
      <c r="AP14" s="465"/>
      <c r="AQ14" s="465"/>
      <c r="AR14" s="465"/>
      <c r="AU14" s="149" t="s">
        <v>63</v>
      </c>
      <c r="AV14" s="139" t="str">
        <f>IF(VLOOKUP($AV$7,[1]作成用リスト!$A$3:$AX$515,29,FALSE)=0,"",VLOOKUP($AV$7,[1]作成用リスト!$A$3:$AX$515,29,FALSE))</f>
        <v>裏面</v>
      </c>
    </row>
    <row r="15" spans="1:57" s="146" customFormat="1" ht="38.1" customHeight="1">
      <c r="A15" s="209" t="s">
        <v>0</v>
      </c>
      <c r="B15" s="210" t="s">
        <v>4</v>
      </c>
      <c r="D15" s="211"/>
      <c r="F15" s="212"/>
      <c r="G15" s="220" t="s">
        <v>154</v>
      </c>
      <c r="H15" s="221"/>
      <c r="I15" s="222"/>
      <c r="J15" s="222"/>
      <c r="K15" s="222"/>
      <c r="L15" s="222"/>
      <c r="M15" s="223"/>
      <c r="N15" s="223"/>
      <c r="O15" s="223"/>
      <c r="P15" s="223"/>
      <c r="Q15" s="224"/>
      <c r="R15" s="224"/>
      <c r="S15" s="221"/>
      <c r="U15" s="443"/>
      <c r="V15" s="444"/>
      <c r="W15" s="444"/>
      <c r="X15" s="444"/>
      <c r="Y15" s="444"/>
      <c r="Z15" s="444"/>
      <c r="AA15" s="444"/>
      <c r="AB15" s="444"/>
      <c r="AC15" s="444"/>
      <c r="AD15" s="444"/>
      <c r="AE15" s="444"/>
      <c r="AF15" s="444"/>
      <c r="AG15" s="444"/>
      <c r="AH15" s="444"/>
      <c r="AI15" s="444"/>
      <c r="AJ15" s="444"/>
      <c r="AK15" s="444"/>
      <c r="AL15" s="444"/>
      <c r="AM15" s="444"/>
      <c r="AN15" s="444"/>
      <c r="AO15" s="444"/>
      <c r="AP15" s="444"/>
      <c r="AQ15" s="444"/>
      <c r="AR15" s="444"/>
      <c r="AS15" s="148"/>
      <c r="AT15" s="148"/>
      <c r="AU15" s="150" t="s">
        <v>64</v>
      </c>
      <c r="AV15" s="139" t="str">
        <f>IF(VLOOKUP($AV$7,[1]作成用リスト!$A$3:$AX$515,30,FALSE)=0,"",VLOOKUP($AV$7,[1]作成用リスト!$A$3:$AX$515,30,FALSE))</f>
        <v>○</v>
      </c>
      <c r="AW15" s="141"/>
      <c r="AX15" s="148"/>
      <c r="AY15" s="148"/>
      <c r="AZ15" s="148"/>
      <c r="BA15" s="148"/>
    </row>
    <row r="16" spans="1:57" s="155" customFormat="1" ht="27" customHeight="1">
      <c r="A16" s="225"/>
      <c r="B16" s="226"/>
      <c r="C16" s="151"/>
      <c r="D16" s="227"/>
      <c r="E16" s="151"/>
      <c r="F16" s="228"/>
      <c r="G16" s="445" t="s">
        <v>131</v>
      </c>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445"/>
      <c r="AF16" s="445"/>
      <c r="AG16" s="445"/>
      <c r="AH16" s="445"/>
      <c r="AI16" s="445"/>
      <c r="AJ16" s="445"/>
      <c r="AK16" s="445"/>
      <c r="AL16" s="445"/>
      <c r="AM16" s="445"/>
      <c r="AN16" s="445"/>
      <c r="AO16" s="445"/>
      <c r="AP16" s="445"/>
      <c r="AQ16" s="445"/>
      <c r="AR16" s="445"/>
      <c r="AS16" s="151"/>
      <c r="AT16" s="151"/>
      <c r="AU16" s="152" t="s">
        <v>65</v>
      </c>
      <c r="AV16" s="153" t="str">
        <f>IF(VLOOKUP($AV$7,[1]作成用リスト!$A$3:$AX$515,31,FALSE)=0,"",VLOOKUP($AV$7,[1]作成用リスト!$A$3:$AX$515,31,FALSE))</f>
        <v>FAX、又は郵送にて</v>
      </c>
      <c r="AW16" s="154"/>
      <c r="AX16" s="151"/>
      <c r="AY16" s="151"/>
      <c r="AZ16" s="151"/>
      <c r="BA16" s="151"/>
      <c r="BB16" s="151"/>
      <c r="BC16" s="151"/>
      <c r="BD16" s="151"/>
      <c r="BE16" s="151"/>
    </row>
    <row r="17" spans="1:57" s="151" customFormat="1" ht="27" customHeight="1">
      <c r="A17" s="225"/>
      <c r="B17" s="226"/>
      <c r="D17" s="227"/>
      <c r="F17" s="229"/>
      <c r="G17" s="446" t="s">
        <v>93</v>
      </c>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c r="AF17" s="446"/>
      <c r="AG17" s="446"/>
      <c r="AH17" s="446"/>
      <c r="AI17" s="446"/>
      <c r="AJ17" s="446"/>
      <c r="AK17" s="446"/>
      <c r="AL17" s="446"/>
      <c r="AM17" s="446"/>
      <c r="AN17" s="446"/>
      <c r="AO17" s="446"/>
      <c r="AP17" s="446"/>
      <c r="AQ17" s="446"/>
      <c r="AR17" s="446"/>
      <c r="AU17" s="152" t="s">
        <v>56</v>
      </c>
      <c r="AV17" s="153" t="str">
        <f>IF(VLOOKUP($AV$7,[1]作成用リスト!$A$3:$AX$515,32,FALSE)=0,"",VLOOKUP($AV$7,[1]作成用リスト!$A$3:$AX$515,32,FALSE))</f>
        <v>○</v>
      </c>
      <c r="BB17" s="155"/>
      <c r="BC17" s="155"/>
      <c r="BD17" s="155"/>
      <c r="BE17" s="155"/>
    </row>
    <row r="18" spans="1:57" s="151" customFormat="1" ht="27" customHeight="1">
      <c r="A18" s="225"/>
      <c r="B18" s="226"/>
      <c r="D18" s="227"/>
      <c r="F18" s="230"/>
      <c r="G18" s="446" t="s">
        <v>5</v>
      </c>
      <c r="H18" s="446"/>
      <c r="I18" s="446"/>
      <c r="J18" s="446"/>
      <c r="K18" s="446"/>
      <c r="L18" s="446"/>
      <c r="M18" s="446"/>
      <c r="N18" s="446"/>
      <c r="O18" s="446"/>
      <c r="P18" s="446"/>
      <c r="Q18" s="446"/>
      <c r="R18" s="446"/>
      <c r="S18" s="446"/>
      <c r="T18" s="446"/>
      <c r="U18" s="446"/>
      <c r="V18" s="446"/>
      <c r="W18" s="446"/>
      <c r="X18" s="446"/>
      <c r="Y18" s="446"/>
      <c r="Z18" s="446"/>
      <c r="AA18" s="446"/>
      <c r="AB18" s="446"/>
      <c r="AC18" s="446"/>
      <c r="AD18" s="446"/>
      <c r="AE18" s="446"/>
      <c r="AF18" s="446"/>
      <c r="AG18" s="446"/>
      <c r="AH18" s="446"/>
      <c r="AI18" s="446"/>
      <c r="AJ18" s="446"/>
      <c r="AK18" s="446"/>
      <c r="AL18" s="446"/>
      <c r="AM18" s="446"/>
      <c r="AN18" s="446"/>
      <c r="AO18" s="446"/>
      <c r="AP18" s="446"/>
      <c r="AQ18" s="446"/>
      <c r="AR18" s="446"/>
      <c r="AU18" s="156"/>
      <c r="AV18" s="153"/>
      <c r="AW18" s="151" t="s">
        <v>99</v>
      </c>
    </row>
    <row r="19" spans="1:57" s="146" customFormat="1" ht="33" customHeight="1">
      <c r="A19" s="209" t="s">
        <v>0</v>
      </c>
      <c r="B19" s="210" t="s">
        <v>36</v>
      </c>
      <c r="D19" s="211"/>
      <c r="F19" s="231"/>
      <c r="G19" s="447" t="str">
        <f>AU36</f>
        <v>商品発送後、別送で請求書をお届けしますのでお振込みください。</v>
      </c>
      <c r="H19" s="447"/>
      <c r="I19" s="447"/>
      <c r="J19" s="447"/>
      <c r="K19" s="447"/>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7"/>
      <c r="AK19" s="447"/>
      <c r="AL19" s="447"/>
      <c r="AM19" s="447"/>
      <c r="AN19" s="447"/>
      <c r="AO19" s="447"/>
      <c r="AP19" s="447"/>
      <c r="AQ19" s="447"/>
      <c r="AR19" s="447"/>
      <c r="AU19" s="152" t="s">
        <v>57</v>
      </c>
      <c r="AV19" s="153" t="str">
        <f>IF(VLOOKUP($AV$7,[1]作成用リスト!$A$3:$AX$515,33,FALSE)=0,"",VLOOKUP($AV$7,[1]作成用リスト!$A$3:$AX$515,33,FALSE))</f>
        <v>○</v>
      </c>
      <c r="AW19" s="151" t="s">
        <v>138</v>
      </c>
    </row>
    <row r="20" spans="1:57" s="146" customFormat="1" ht="24.95" customHeight="1">
      <c r="A20" s="209"/>
      <c r="B20" s="210"/>
      <c r="D20" s="211"/>
      <c r="F20" s="231"/>
      <c r="G20" s="232" t="str">
        <f>IF(AV19="○",AW19,"")</f>
        <v>◆伝票処理の都合ならび物流・発送事情等により、請求書が商品より先に到着することがございますがご容赦ください。</v>
      </c>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M20" s="233"/>
      <c r="AN20" s="233"/>
      <c r="AO20" s="233"/>
      <c r="AP20" s="233"/>
      <c r="AQ20" s="233"/>
      <c r="AR20" s="233"/>
      <c r="AT20" s="157"/>
      <c r="AU20" s="158"/>
      <c r="AV20" s="159"/>
      <c r="AW20" s="157"/>
    </row>
    <row r="21" spans="1:57" s="146" customFormat="1" ht="30.95" customHeight="1">
      <c r="A21" s="209" t="s">
        <v>0</v>
      </c>
      <c r="B21" s="210" t="s">
        <v>6</v>
      </c>
      <c r="D21" s="211"/>
      <c r="F21" s="234" t="s">
        <v>81</v>
      </c>
      <c r="G21" s="235" t="str">
        <f>IF(AV30="無料",AW31,AW30)</f>
        <v>ご案内の『丸大の冬ギフト』は、軽減税率制度（8％）対象の表示で、送料は消費税（10％）の表示となります。</v>
      </c>
      <c r="L21" s="214"/>
      <c r="M21" s="236"/>
      <c r="N21" s="236"/>
      <c r="O21" s="236"/>
      <c r="P21" s="236"/>
      <c r="Q21" s="237"/>
      <c r="AU21" s="138" t="s">
        <v>66</v>
      </c>
      <c r="AV21" s="139" t="str">
        <f>IF(VLOOKUP($AV$7,[1]作成用リスト!$A$3:$AX$515,35,FALSE)=0,"",VLOOKUP($AV$7,[1]作成用リスト!$A$3:$AX$515,35,FALSE))</f>
        <v>○</v>
      </c>
    </row>
    <row r="22" spans="1:57" s="146" customFormat="1" ht="21.75" customHeight="1">
      <c r="A22" s="209"/>
      <c r="B22" s="211"/>
      <c r="D22" s="211"/>
      <c r="E22" s="151"/>
      <c r="F22" s="238"/>
      <c r="G22" s="238" t="s">
        <v>82</v>
      </c>
      <c r="H22" s="160" t="s">
        <v>101</v>
      </c>
      <c r="I22" s="228"/>
      <c r="J22" s="228"/>
      <c r="K22" s="228"/>
      <c r="L22" s="228"/>
      <c r="M22" s="155"/>
      <c r="N22" s="155"/>
      <c r="O22" s="155"/>
      <c r="P22" s="155"/>
      <c r="Q22" s="239"/>
      <c r="R22" s="239"/>
      <c r="S22" s="151"/>
      <c r="T22" s="151"/>
      <c r="U22" s="151"/>
      <c r="V22" s="151"/>
      <c r="W22" s="151"/>
      <c r="X22" s="151"/>
      <c r="Y22" s="151"/>
      <c r="Z22" s="151"/>
      <c r="AA22" s="151"/>
      <c r="AB22" s="151"/>
      <c r="AC22" s="151"/>
      <c r="AD22" s="151"/>
      <c r="AE22" s="151"/>
      <c r="AF22" s="151"/>
      <c r="AG22" s="151"/>
      <c r="AH22" s="151"/>
      <c r="AI22" s="151"/>
      <c r="AU22" s="149" t="s">
        <v>67</v>
      </c>
      <c r="AV22" s="139" t="str">
        <f>IF(VLOOKUP($AV$7,[1]作成用リスト!$A$3:$AX$515,36,FALSE)=0,"",VLOOKUP($AV$7,[1]作成用リスト!$A$3:$AX$515,36,FALSE))</f>
        <v>○</v>
      </c>
      <c r="AW22" s="141"/>
    </row>
    <row r="23" spans="1:57" s="146" customFormat="1" ht="24.95" customHeight="1">
      <c r="A23" s="209"/>
      <c r="B23" s="240"/>
      <c r="C23" s="241"/>
      <c r="D23" s="240"/>
      <c r="E23" s="241"/>
      <c r="F23" s="242"/>
      <c r="H23" s="160" t="s">
        <v>102</v>
      </c>
      <c r="I23" s="242"/>
      <c r="J23" s="242"/>
      <c r="K23" s="242"/>
      <c r="L23" s="242"/>
      <c r="M23" s="243"/>
      <c r="N23" s="243"/>
      <c r="O23" s="243"/>
      <c r="P23" s="243"/>
      <c r="Q23" s="244"/>
      <c r="R23" s="244"/>
      <c r="S23" s="241"/>
      <c r="T23" s="241"/>
      <c r="U23" s="241"/>
      <c r="V23" s="241"/>
      <c r="W23" s="241"/>
      <c r="X23" s="241"/>
      <c r="Y23" s="241"/>
      <c r="Z23" s="241"/>
      <c r="AA23" s="241"/>
      <c r="AB23" s="241"/>
      <c r="AC23" s="241"/>
      <c r="AD23" s="241"/>
      <c r="AE23" s="241"/>
      <c r="AF23" s="241"/>
      <c r="AG23" s="241"/>
      <c r="AH23" s="241"/>
      <c r="AU23" s="149" t="s">
        <v>68</v>
      </c>
      <c r="AV23" s="139" t="str">
        <f>IF(VLOOKUP($AV$7,[1]作成用リスト!$A$3:$AX$515,37,FALSE)=0,"",VLOOKUP($AV$7,[1]作成用リスト!$A$3:$AX$515,37,FALSE))</f>
        <v>○</v>
      </c>
      <c r="AW23" s="141"/>
    </row>
    <row r="24" spans="1:57" s="146" customFormat="1" ht="5.25" customHeight="1" thickBot="1">
      <c r="A24" s="209"/>
      <c r="B24" s="245"/>
      <c r="C24" s="245"/>
      <c r="D24" s="245"/>
      <c r="E24" s="245"/>
      <c r="F24" s="245"/>
      <c r="G24" s="238"/>
      <c r="H24" s="212"/>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U24" s="149" t="s">
        <v>69</v>
      </c>
      <c r="AV24" s="139" t="str">
        <f>IF(VLOOKUP($AV$7,[1]作成用リスト!$A$3:$AX$515,38,FALSE)=0,"",VLOOKUP($AV$7,[1]作成用リスト!$A$3:$AX$515,38,FALSE))</f>
        <v>○</v>
      </c>
    </row>
    <row r="25" spans="1:57" s="146" customFormat="1" ht="30" customHeight="1">
      <c r="A25" s="448" t="s">
        <v>0</v>
      </c>
      <c r="B25" s="449" t="s">
        <v>95</v>
      </c>
      <c r="C25" s="450"/>
      <c r="D25" s="450"/>
      <c r="E25" s="450"/>
      <c r="F25" s="450"/>
      <c r="G25" s="453" t="str">
        <f>IF(AV22="○",AV38,AV22)</f>
        <v>丸大食品（株）中央営業所　特販係</v>
      </c>
      <c r="H25" s="453"/>
      <c r="I25" s="453"/>
      <c r="J25" s="453"/>
      <c r="K25" s="453"/>
      <c r="L25" s="453"/>
      <c r="M25" s="453"/>
      <c r="N25" s="453"/>
      <c r="O25" s="453"/>
      <c r="P25" s="453"/>
      <c r="Q25" s="453"/>
      <c r="R25" s="453"/>
      <c r="S25" s="453"/>
      <c r="T25" s="453"/>
      <c r="U25" s="453"/>
      <c r="V25" s="453"/>
      <c r="W25" s="161" t="s">
        <v>38</v>
      </c>
      <c r="X25" s="162"/>
      <c r="Y25" s="161"/>
      <c r="Z25" s="454" t="str">
        <f>IF(AV22="○",AV40,AV25)</f>
        <v>03-3647-3270</v>
      </c>
      <c r="AA25" s="454"/>
      <c r="AB25" s="454"/>
      <c r="AC25" s="454"/>
      <c r="AD25" s="454"/>
      <c r="AE25" s="454"/>
      <c r="AF25" s="454"/>
      <c r="AG25" s="454"/>
      <c r="AH25" s="454"/>
      <c r="AI25" s="455" t="s">
        <v>37</v>
      </c>
      <c r="AJ25" s="455"/>
      <c r="AK25" s="455"/>
      <c r="AL25" s="455"/>
      <c r="AM25" s="430" t="str">
        <f>IF(AV22="○",AU7,AV23)</f>
        <v>渡辺</v>
      </c>
      <c r="AN25" s="430"/>
      <c r="AO25" s="430"/>
      <c r="AP25" s="430"/>
      <c r="AQ25" s="431"/>
      <c r="AR25" s="434"/>
      <c r="AU25" s="149" t="s">
        <v>70</v>
      </c>
      <c r="AV25" s="139" t="str">
        <f>IF(VLOOKUP($AV$7,[1]作成用リスト!$A$3:$AX$515,39,FALSE)=0,"",VLOOKUP($AV$7,[1]作成用リスト!$A$3:$AX$515,39,FALSE))</f>
        <v>○</v>
      </c>
      <c r="AW25" s="134"/>
      <c r="AX25" s="134"/>
      <c r="AY25" s="134"/>
      <c r="AZ25" s="134"/>
      <c r="BA25" s="134"/>
    </row>
    <row r="26" spans="1:57" ht="30" customHeight="1" thickBot="1">
      <c r="A26" s="448"/>
      <c r="B26" s="451"/>
      <c r="C26" s="452"/>
      <c r="D26" s="452"/>
      <c r="E26" s="452"/>
      <c r="F26" s="452"/>
      <c r="G26" s="435" t="str">
        <f>IF(AV22="○",AV39,AV24)</f>
        <v xml:space="preserve">〒135-0051  東京都江東区枝川 ２-２３-２    </v>
      </c>
      <c r="H26" s="435"/>
      <c r="I26" s="435"/>
      <c r="J26" s="435"/>
      <c r="K26" s="435"/>
      <c r="L26" s="435"/>
      <c r="M26" s="435"/>
      <c r="N26" s="435"/>
      <c r="O26" s="435"/>
      <c r="P26" s="435"/>
      <c r="Q26" s="435"/>
      <c r="R26" s="435"/>
      <c r="S26" s="435"/>
      <c r="T26" s="435"/>
      <c r="U26" s="435"/>
      <c r="V26" s="435"/>
      <c r="W26" s="436" t="str">
        <f>IF(AV22="○",AV41,"")</f>
        <v>問合せ時間：月～金　10:00～16:00</v>
      </c>
      <c r="X26" s="436"/>
      <c r="Y26" s="436"/>
      <c r="Z26" s="436"/>
      <c r="AA26" s="436"/>
      <c r="AB26" s="436"/>
      <c r="AC26" s="436"/>
      <c r="AD26" s="436"/>
      <c r="AE26" s="436"/>
      <c r="AF26" s="436"/>
      <c r="AG26" s="436"/>
      <c r="AH26" s="436"/>
      <c r="AI26" s="456"/>
      <c r="AJ26" s="456"/>
      <c r="AK26" s="456"/>
      <c r="AL26" s="456"/>
      <c r="AM26" s="432"/>
      <c r="AN26" s="432"/>
      <c r="AO26" s="432"/>
      <c r="AP26" s="432"/>
      <c r="AQ26" s="433"/>
      <c r="AR26" s="434"/>
      <c r="AU26" s="149"/>
      <c r="AV26" s="139"/>
      <c r="BB26" s="146"/>
      <c r="BC26" s="146"/>
      <c r="BD26" s="146"/>
      <c r="BE26" s="146"/>
    </row>
    <row r="27" spans="1:57" ht="6.75" customHeight="1">
      <c r="A27" s="163"/>
      <c r="B27" s="147"/>
      <c r="C27" s="164"/>
      <c r="D27" s="164"/>
      <c r="E27" s="164"/>
      <c r="F27" s="164"/>
      <c r="G27" s="164"/>
      <c r="H27" s="164"/>
      <c r="I27" s="164"/>
      <c r="J27" s="164"/>
      <c r="K27" s="164"/>
      <c r="L27" s="164"/>
      <c r="M27" s="164"/>
      <c r="N27" s="164"/>
      <c r="O27" s="164"/>
      <c r="P27" s="164"/>
      <c r="AU27" s="149"/>
      <c r="AV27" s="139"/>
    </row>
    <row r="28" spans="1:57" ht="27" customHeight="1">
      <c r="A28" s="259" t="s">
        <v>7</v>
      </c>
      <c r="B28" s="260" t="s">
        <v>139</v>
      </c>
      <c r="C28" s="261"/>
      <c r="D28" s="262"/>
      <c r="E28" s="262"/>
      <c r="F28" s="262"/>
      <c r="G28" s="262"/>
      <c r="H28" s="262"/>
      <c r="I28" s="262"/>
      <c r="J28" s="262"/>
      <c r="K28" s="262"/>
      <c r="L28" s="262"/>
      <c r="M28" s="262"/>
      <c r="N28" s="262"/>
      <c r="O28" s="262"/>
      <c r="P28" s="262"/>
      <c r="Q28" s="261"/>
      <c r="R28" s="261"/>
      <c r="S28" s="261"/>
      <c r="T28" s="261"/>
      <c r="U28" s="261"/>
      <c r="V28" s="261"/>
      <c r="W28" s="261"/>
      <c r="X28" s="261"/>
      <c r="Y28" s="263"/>
      <c r="Z28" s="263"/>
      <c r="AA28" s="264"/>
      <c r="AB28" s="265"/>
      <c r="AC28" s="265"/>
      <c r="AD28" s="264"/>
      <c r="AE28" s="437" t="str">
        <f>IF(AV30="無料","",AU43)</f>
        <v>数量に関わらず同一住所、同一宛名１ヶ所につき</v>
      </c>
      <c r="AF28" s="437"/>
      <c r="AG28" s="437"/>
      <c r="AH28" s="437"/>
      <c r="AI28" s="437"/>
      <c r="AJ28" s="437"/>
      <c r="AK28" s="437"/>
      <c r="AL28" s="437"/>
      <c r="AM28" s="437"/>
      <c r="AN28" s="437"/>
      <c r="AO28" s="437"/>
      <c r="AP28" s="437"/>
      <c r="AQ28" s="437"/>
      <c r="AR28" s="438"/>
      <c r="AU28" s="138"/>
      <c r="AV28" s="139"/>
    </row>
    <row r="29" spans="1:57" ht="35.1" customHeight="1">
      <c r="A29" s="266"/>
      <c r="B29" s="439" t="s">
        <v>140</v>
      </c>
      <c r="C29" s="439"/>
      <c r="D29" s="439"/>
      <c r="E29" s="439"/>
      <c r="F29" s="439"/>
      <c r="G29" s="439"/>
      <c r="H29" s="439"/>
      <c r="I29" s="439"/>
      <c r="J29" s="440" t="s">
        <v>141</v>
      </c>
      <c r="K29" s="440"/>
      <c r="L29" s="440"/>
      <c r="M29" s="440"/>
      <c r="N29" s="440"/>
      <c r="O29" s="440"/>
      <c r="P29" s="440"/>
      <c r="Q29" s="440"/>
      <c r="R29" s="442" t="s">
        <v>8</v>
      </c>
      <c r="S29" s="442"/>
      <c r="T29" s="267"/>
      <c r="U29" s="267"/>
      <c r="V29" s="268"/>
      <c r="W29" s="269"/>
      <c r="X29" s="269"/>
      <c r="Y29" s="267"/>
      <c r="Z29" s="267"/>
      <c r="AA29" s="267"/>
      <c r="AB29" s="270"/>
      <c r="AC29" s="270"/>
      <c r="AD29" s="267"/>
      <c r="AE29" s="270"/>
      <c r="AF29" s="271" t="s">
        <v>9</v>
      </c>
      <c r="AG29" s="272"/>
      <c r="AH29" s="267"/>
      <c r="AI29" s="273" t="str">
        <f>IF($AV$30="無料","全国無料","全国一律"&amp;$AV$30&amp;"円")</f>
        <v>全国一律990円</v>
      </c>
      <c r="AJ29" s="272"/>
      <c r="AK29" s="272"/>
      <c r="AL29" s="272"/>
      <c r="AM29" s="274"/>
      <c r="AN29" s="275"/>
      <c r="AO29" s="275"/>
      <c r="AP29" s="275"/>
      <c r="AQ29" s="270"/>
      <c r="AR29" s="276"/>
      <c r="AU29" s="138" t="s">
        <v>71</v>
      </c>
      <c r="AV29" s="139">
        <f>IF(VLOOKUP($AV$7,[1]作成用リスト!$A$3:$AX$515,41,FALSE)=0,"",VLOOKUP($AV$7,[1]作成用リスト!$A$3:$AX$515,41,FALSE))</f>
        <v>30</v>
      </c>
    </row>
    <row r="30" spans="1:57" ht="21.95" customHeight="1">
      <c r="A30" s="266"/>
      <c r="B30" s="439"/>
      <c r="C30" s="439"/>
      <c r="D30" s="439"/>
      <c r="E30" s="439"/>
      <c r="F30" s="439"/>
      <c r="G30" s="439"/>
      <c r="H30" s="439"/>
      <c r="I30" s="439"/>
      <c r="J30" s="441"/>
      <c r="K30" s="441"/>
      <c r="L30" s="441"/>
      <c r="M30" s="441"/>
      <c r="N30" s="441"/>
      <c r="O30" s="441"/>
      <c r="P30" s="441"/>
      <c r="Q30" s="441"/>
      <c r="R30" s="415"/>
      <c r="S30" s="415"/>
      <c r="T30" s="277" t="s">
        <v>135</v>
      </c>
      <c r="U30" s="267"/>
      <c r="V30" s="278"/>
      <c r="W30" s="269"/>
      <c r="X30" s="269"/>
      <c r="Y30" s="272"/>
      <c r="Z30" s="272"/>
      <c r="AA30" s="267"/>
      <c r="AB30" s="271"/>
      <c r="AC30" s="272"/>
      <c r="AD30" s="267"/>
      <c r="AE30" s="279"/>
      <c r="AF30" s="280"/>
      <c r="AG30" s="280"/>
      <c r="AH30" s="280"/>
      <c r="AI30" s="280"/>
      <c r="AJ30" s="280"/>
      <c r="AK30" s="280"/>
      <c r="AL30" s="280"/>
      <c r="AM30" s="280"/>
      <c r="AN30" s="280"/>
      <c r="AO30" s="280"/>
      <c r="AP30" s="280"/>
      <c r="AQ30" s="280"/>
      <c r="AR30" s="281"/>
      <c r="AU30" s="138" t="s">
        <v>72</v>
      </c>
      <c r="AV30" s="139">
        <f>IF(VLOOKUP($AV$7,[1]作成用リスト!$A$3:$AX$515,43,FALSE)=0,"",VLOOKUP($AV$7,[1]作成用リスト!$A$3:$AX$515,43,FALSE))</f>
        <v>990</v>
      </c>
      <c r="AW30" s="134" t="s">
        <v>163</v>
      </c>
    </row>
    <row r="31" spans="1:57" ht="30.95" customHeight="1">
      <c r="A31" s="266"/>
      <c r="B31" s="404" t="s">
        <v>10</v>
      </c>
      <c r="C31" s="395"/>
      <c r="D31" s="395"/>
      <c r="E31" s="396"/>
      <c r="F31" s="397" t="s">
        <v>11</v>
      </c>
      <c r="G31" s="398"/>
      <c r="H31" s="398"/>
      <c r="I31" s="398"/>
      <c r="J31" s="399"/>
      <c r="K31" s="400" t="s">
        <v>12</v>
      </c>
      <c r="L31" s="401"/>
      <c r="M31" s="401"/>
      <c r="N31" s="401"/>
      <c r="O31" s="405"/>
      <c r="P31" s="406" t="s">
        <v>10</v>
      </c>
      <c r="Q31" s="395"/>
      <c r="R31" s="395"/>
      <c r="S31" s="396"/>
      <c r="T31" s="397" t="s">
        <v>11</v>
      </c>
      <c r="U31" s="398"/>
      <c r="V31" s="398"/>
      <c r="W31" s="398"/>
      <c r="X31" s="399"/>
      <c r="Y31" s="400" t="s">
        <v>12</v>
      </c>
      <c r="Z31" s="401"/>
      <c r="AA31" s="401"/>
      <c r="AB31" s="401"/>
      <c r="AC31" s="405"/>
      <c r="AD31" s="395" t="s">
        <v>10</v>
      </c>
      <c r="AE31" s="395"/>
      <c r="AF31" s="395"/>
      <c r="AG31" s="396"/>
      <c r="AH31" s="397" t="s">
        <v>11</v>
      </c>
      <c r="AI31" s="398"/>
      <c r="AJ31" s="398"/>
      <c r="AK31" s="398"/>
      <c r="AL31" s="399"/>
      <c r="AM31" s="400" t="s">
        <v>12</v>
      </c>
      <c r="AN31" s="401"/>
      <c r="AO31" s="401"/>
      <c r="AP31" s="401"/>
      <c r="AQ31" s="402"/>
      <c r="AR31" s="282"/>
      <c r="AU31" s="138" t="s">
        <v>73</v>
      </c>
      <c r="AV31" s="139" t="str">
        <f>IF(VLOOKUP($AV$7,[1]作成用リスト!$A$3:$AX$515,44,FALSE)=0,"",VLOOKUP($AV$7,[1]作成用リスト!$A$3:$AX$515,44,FALSE))</f>
        <v>しない</v>
      </c>
      <c r="AW31" s="134" t="s">
        <v>164</v>
      </c>
    </row>
    <row r="32" spans="1:57" ht="33" customHeight="1">
      <c r="A32" s="266"/>
      <c r="B32" s="421" t="s">
        <v>13</v>
      </c>
      <c r="C32" s="422"/>
      <c r="D32" s="422"/>
      <c r="E32" s="423"/>
      <c r="F32" s="428">
        <v>11880</v>
      </c>
      <c r="G32" s="429"/>
      <c r="H32" s="429"/>
      <c r="I32" s="429"/>
      <c r="J32" s="165" t="s">
        <v>14</v>
      </c>
      <c r="K32" s="426">
        <v>8316</v>
      </c>
      <c r="L32" s="427"/>
      <c r="M32" s="427"/>
      <c r="N32" s="427"/>
      <c r="O32" s="166" t="s">
        <v>14</v>
      </c>
      <c r="P32" s="403" t="s">
        <v>165</v>
      </c>
      <c r="Q32" s="387"/>
      <c r="R32" s="387"/>
      <c r="S32" s="388"/>
      <c r="T32" s="382">
        <v>3564</v>
      </c>
      <c r="U32" s="383"/>
      <c r="V32" s="383"/>
      <c r="W32" s="383"/>
      <c r="X32" s="167" t="s">
        <v>14</v>
      </c>
      <c r="Y32" s="419">
        <v>2851</v>
      </c>
      <c r="Z32" s="420"/>
      <c r="AA32" s="420"/>
      <c r="AB32" s="420"/>
      <c r="AC32" s="168" t="s">
        <v>14</v>
      </c>
      <c r="AD32" s="337" t="s">
        <v>166</v>
      </c>
      <c r="AE32" s="333"/>
      <c r="AF32" s="333"/>
      <c r="AG32" s="334"/>
      <c r="AH32" s="382">
        <v>4752</v>
      </c>
      <c r="AI32" s="383"/>
      <c r="AJ32" s="383"/>
      <c r="AK32" s="383"/>
      <c r="AL32" s="167" t="s">
        <v>14</v>
      </c>
      <c r="AM32" s="419">
        <v>3802</v>
      </c>
      <c r="AN32" s="420"/>
      <c r="AO32" s="420"/>
      <c r="AP32" s="420"/>
      <c r="AQ32" s="168" t="s">
        <v>14</v>
      </c>
      <c r="AR32" s="282"/>
      <c r="AU32" s="150" t="s">
        <v>74</v>
      </c>
      <c r="AV32" s="139">
        <f>IF(VLOOKUP($AV$7,[1]作成用リスト!$A$3:$AX$515,46,FALSE)=0,"",VLOOKUP($AV$7,[1]作成用リスト!$A$3:$AX$515,46,FALSE))</f>
        <v>11</v>
      </c>
    </row>
    <row r="33" spans="1:48" ht="33" customHeight="1">
      <c r="A33" s="266"/>
      <c r="B33" s="421" t="s">
        <v>16</v>
      </c>
      <c r="C33" s="422"/>
      <c r="D33" s="422"/>
      <c r="E33" s="423"/>
      <c r="F33" s="382">
        <v>11880</v>
      </c>
      <c r="G33" s="383"/>
      <c r="H33" s="383"/>
      <c r="I33" s="383"/>
      <c r="J33" s="167" t="s">
        <v>14</v>
      </c>
      <c r="K33" s="426">
        <v>8316</v>
      </c>
      <c r="L33" s="427"/>
      <c r="M33" s="427"/>
      <c r="N33" s="427"/>
      <c r="O33" s="168" t="s">
        <v>14</v>
      </c>
      <c r="P33" s="403" t="s">
        <v>167</v>
      </c>
      <c r="Q33" s="387"/>
      <c r="R33" s="387"/>
      <c r="S33" s="388"/>
      <c r="T33" s="382">
        <v>3564</v>
      </c>
      <c r="U33" s="383"/>
      <c r="V33" s="383"/>
      <c r="W33" s="383"/>
      <c r="X33" s="167" t="s">
        <v>14</v>
      </c>
      <c r="Y33" s="419">
        <v>2851</v>
      </c>
      <c r="Z33" s="420"/>
      <c r="AA33" s="420"/>
      <c r="AB33" s="420"/>
      <c r="AC33" s="168" t="s">
        <v>14</v>
      </c>
      <c r="AD33" s="337" t="s">
        <v>26</v>
      </c>
      <c r="AE33" s="333"/>
      <c r="AF33" s="333"/>
      <c r="AG33" s="334"/>
      <c r="AH33" s="382">
        <v>4752</v>
      </c>
      <c r="AI33" s="383"/>
      <c r="AJ33" s="383"/>
      <c r="AK33" s="383"/>
      <c r="AL33" s="167" t="s">
        <v>14</v>
      </c>
      <c r="AM33" s="419">
        <v>3802</v>
      </c>
      <c r="AN33" s="420"/>
      <c r="AO33" s="420"/>
      <c r="AP33" s="420"/>
      <c r="AQ33" s="168" t="s">
        <v>14</v>
      </c>
      <c r="AR33" s="282"/>
      <c r="AV33" s="169"/>
    </row>
    <row r="34" spans="1:48" ht="33" customHeight="1">
      <c r="A34" s="266"/>
      <c r="B34" s="421" t="s">
        <v>18</v>
      </c>
      <c r="C34" s="422"/>
      <c r="D34" s="422"/>
      <c r="E34" s="423"/>
      <c r="F34" s="382">
        <v>8316</v>
      </c>
      <c r="G34" s="383"/>
      <c r="H34" s="383"/>
      <c r="I34" s="383"/>
      <c r="J34" s="167" t="s">
        <v>14</v>
      </c>
      <c r="K34" s="426">
        <v>5821</v>
      </c>
      <c r="L34" s="427"/>
      <c r="M34" s="427"/>
      <c r="N34" s="427"/>
      <c r="O34" s="168" t="s">
        <v>14</v>
      </c>
      <c r="P34" s="403" t="s">
        <v>15</v>
      </c>
      <c r="Q34" s="387"/>
      <c r="R34" s="387"/>
      <c r="S34" s="388"/>
      <c r="T34" s="382">
        <v>5940</v>
      </c>
      <c r="U34" s="383"/>
      <c r="V34" s="383"/>
      <c r="W34" s="383"/>
      <c r="X34" s="167" t="s">
        <v>14</v>
      </c>
      <c r="Y34" s="419">
        <v>4158</v>
      </c>
      <c r="Z34" s="420"/>
      <c r="AA34" s="420"/>
      <c r="AB34" s="420"/>
      <c r="AC34" s="168" t="s">
        <v>14</v>
      </c>
      <c r="AD34" s="337" t="s">
        <v>168</v>
      </c>
      <c r="AE34" s="333"/>
      <c r="AF34" s="333"/>
      <c r="AG34" s="334"/>
      <c r="AH34" s="382">
        <v>3564</v>
      </c>
      <c r="AI34" s="383"/>
      <c r="AJ34" s="383"/>
      <c r="AK34" s="383"/>
      <c r="AL34" s="167" t="s">
        <v>14</v>
      </c>
      <c r="AM34" s="419">
        <v>2851</v>
      </c>
      <c r="AN34" s="420"/>
      <c r="AO34" s="420"/>
      <c r="AP34" s="420"/>
      <c r="AQ34" s="168" t="s">
        <v>14</v>
      </c>
      <c r="AR34" s="282"/>
      <c r="AU34" s="170" t="str">
        <f>IF(AV15="○",AV34,AV15)</f>
        <v>丸大食品(株)</v>
      </c>
      <c r="AV34" s="135" t="s">
        <v>75</v>
      </c>
    </row>
    <row r="35" spans="1:48" ht="33" customHeight="1">
      <c r="A35" s="266"/>
      <c r="B35" s="421" t="s">
        <v>20</v>
      </c>
      <c r="C35" s="422"/>
      <c r="D35" s="422"/>
      <c r="E35" s="423"/>
      <c r="F35" s="382">
        <v>5940</v>
      </c>
      <c r="G35" s="383"/>
      <c r="H35" s="383"/>
      <c r="I35" s="383"/>
      <c r="J35" s="167" t="s">
        <v>14</v>
      </c>
      <c r="K35" s="426">
        <v>4158</v>
      </c>
      <c r="L35" s="427"/>
      <c r="M35" s="427"/>
      <c r="N35" s="427"/>
      <c r="O35" s="168" t="s">
        <v>14</v>
      </c>
      <c r="P35" s="403" t="s">
        <v>17</v>
      </c>
      <c r="Q35" s="387"/>
      <c r="R35" s="387"/>
      <c r="S35" s="388"/>
      <c r="T35" s="382">
        <v>8316</v>
      </c>
      <c r="U35" s="383"/>
      <c r="V35" s="383"/>
      <c r="W35" s="383"/>
      <c r="X35" s="167" t="s">
        <v>14</v>
      </c>
      <c r="Y35" s="419">
        <v>5821</v>
      </c>
      <c r="Z35" s="420"/>
      <c r="AA35" s="420"/>
      <c r="AB35" s="420"/>
      <c r="AC35" s="168" t="s">
        <v>14</v>
      </c>
      <c r="AD35" s="337" t="s">
        <v>28</v>
      </c>
      <c r="AE35" s="333"/>
      <c r="AF35" s="333"/>
      <c r="AG35" s="334"/>
      <c r="AH35" s="382">
        <v>4104</v>
      </c>
      <c r="AI35" s="383"/>
      <c r="AJ35" s="383"/>
      <c r="AK35" s="383"/>
      <c r="AL35" s="167" t="s">
        <v>14</v>
      </c>
      <c r="AM35" s="419">
        <v>3283</v>
      </c>
      <c r="AN35" s="420"/>
      <c r="AO35" s="420"/>
      <c r="AP35" s="420"/>
      <c r="AQ35" s="168" t="s">
        <v>14</v>
      </c>
      <c r="AR35" s="282"/>
      <c r="AU35" s="170" t="str">
        <f>IF(AV15="○","０３－３６４７－３２７４",DBCS(AV17))</f>
        <v>０３－３６４７－３２７４</v>
      </c>
    </row>
    <row r="36" spans="1:48" ht="33" customHeight="1">
      <c r="A36" s="266"/>
      <c r="B36" s="421" t="s">
        <v>22</v>
      </c>
      <c r="C36" s="422"/>
      <c r="D36" s="422"/>
      <c r="E36" s="423"/>
      <c r="F36" s="382">
        <v>7128</v>
      </c>
      <c r="G36" s="383"/>
      <c r="H36" s="383"/>
      <c r="I36" s="383"/>
      <c r="J36" s="167" t="s">
        <v>14</v>
      </c>
      <c r="K36" s="426">
        <v>4990</v>
      </c>
      <c r="L36" s="427"/>
      <c r="M36" s="427"/>
      <c r="N36" s="427"/>
      <c r="O36" s="168" t="s">
        <v>14</v>
      </c>
      <c r="P36" s="403" t="s">
        <v>19</v>
      </c>
      <c r="Q36" s="387"/>
      <c r="R36" s="387"/>
      <c r="S36" s="388"/>
      <c r="T36" s="382">
        <v>7128</v>
      </c>
      <c r="U36" s="383"/>
      <c r="V36" s="383"/>
      <c r="W36" s="383"/>
      <c r="X36" s="167" t="s">
        <v>14</v>
      </c>
      <c r="Y36" s="419">
        <v>4990</v>
      </c>
      <c r="Z36" s="420"/>
      <c r="AA36" s="420"/>
      <c r="AB36" s="420"/>
      <c r="AC36" s="168" t="s">
        <v>14</v>
      </c>
      <c r="AD36" s="337" t="s">
        <v>142</v>
      </c>
      <c r="AE36" s="333"/>
      <c r="AF36" s="333"/>
      <c r="AG36" s="334"/>
      <c r="AH36" s="424">
        <v>4158</v>
      </c>
      <c r="AI36" s="425"/>
      <c r="AJ36" s="425"/>
      <c r="AK36" s="425"/>
      <c r="AL36" s="171" t="s">
        <v>14</v>
      </c>
      <c r="AM36" s="419">
        <v>3326</v>
      </c>
      <c r="AN36" s="420"/>
      <c r="AO36" s="420"/>
      <c r="AP36" s="420"/>
      <c r="AQ36" s="172" t="s">
        <v>14</v>
      </c>
      <c r="AR36" s="282"/>
      <c r="AU36" s="170" t="str">
        <f>IF(AV19="○",AV36,AV19)</f>
        <v>商品発送後、別送で請求書をお届けしますのでお振込みください。</v>
      </c>
      <c r="AV36" s="160" t="s">
        <v>100</v>
      </c>
    </row>
    <row r="37" spans="1:48" ht="33" customHeight="1">
      <c r="A37" s="266"/>
      <c r="B37" s="421" t="s">
        <v>24</v>
      </c>
      <c r="C37" s="422"/>
      <c r="D37" s="422"/>
      <c r="E37" s="423"/>
      <c r="F37" s="382">
        <v>5940</v>
      </c>
      <c r="G37" s="383"/>
      <c r="H37" s="383"/>
      <c r="I37" s="383"/>
      <c r="J37" s="167" t="s">
        <v>14</v>
      </c>
      <c r="K37" s="426">
        <v>4158</v>
      </c>
      <c r="L37" s="427"/>
      <c r="M37" s="427"/>
      <c r="N37" s="427"/>
      <c r="O37" s="168" t="s">
        <v>14</v>
      </c>
      <c r="P37" s="403" t="s">
        <v>21</v>
      </c>
      <c r="Q37" s="387"/>
      <c r="R37" s="387"/>
      <c r="S37" s="388"/>
      <c r="T37" s="382">
        <v>4752</v>
      </c>
      <c r="U37" s="383"/>
      <c r="V37" s="383"/>
      <c r="W37" s="383"/>
      <c r="X37" s="173" t="s">
        <v>14</v>
      </c>
      <c r="Y37" s="419">
        <v>3802</v>
      </c>
      <c r="Z37" s="420"/>
      <c r="AA37" s="420"/>
      <c r="AB37" s="420"/>
      <c r="AC37" s="174" t="s">
        <v>14</v>
      </c>
      <c r="AD37" s="337" t="s">
        <v>143</v>
      </c>
      <c r="AE37" s="333"/>
      <c r="AF37" s="333"/>
      <c r="AG37" s="334"/>
      <c r="AH37" s="382">
        <v>3564</v>
      </c>
      <c r="AI37" s="383"/>
      <c r="AJ37" s="383"/>
      <c r="AK37" s="383"/>
      <c r="AL37" s="167" t="s">
        <v>14</v>
      </c>
      <c r="AM37" s="419">
        <v>2851</v>
      </c>
      <c r="AN37" s="420"/>
      <c r="AO37" s="420"/>
      <c r="AP37" s="420"/>
      <c r="AQ37" s="168" t="s">
        <v>14</v>
      </c>
      <c r="AR37" s="282"/>
      <c r="AU37" s="170">
        <f>IF(AV19="○",AV37,"")</f>
        <v>0</v>
      </c>
      <c r="AV37" s="160"/>
    </row>
    <row r="38" spans="1:48" ht="33" customHeight="1">
      <c r="A38" s="266"/>
      <c r="B38" s="421" t="s">
        <v>25</v>
      </c>
      <c r="C38" s="422"/>
      <c r="D38" s="422"/>
      <c r="E38" s="423"/>
      <c r="F38" s="424">
        <v>4752</v>
      </c>
      <c r="G38" s="425"/>
      <c r="H38" s="425"/>
      <c r="I38" s="425"/>
      <c r="J38" s="171" t="s">
        <v>14</v>
      </c>
      <c r="K38" s="426">
        <v>3802</v>
      </c>
      <c r="L38" s="427"/>
      <c r="M38" s="427"/>
      <c r="N38" s="427"/>
      <c r="O38" s="172" t="s">
        <v>14</v>
      </c>
      <c r="P38" s="403" t="s">
        <v>23</v>
      </c>
      <c r="Q38" s="387"/>
      <c r="R38" s="387"/>
      <c r="S38" s="388"/>
      <c r="T38" s="382">
        <v>5940</v>
      </c>
      <c r="U38" s="383"/>
      <c r="V38" s="383"/>
      <c r="W38" s="383"/>
      <c r="X38" s="167" t="s">
        <v>14</v>
      </c>
      <c r="Y38" s="419">
        <v>4158</v>
      </c>
      <c r="Z38" s="420"/>
      <c r="AA38" s="420"/>
      <c r="AB38" s="420"/>
      <c r="AC38" s="175" t="s">
        <v>14</v>
      </c>
      <c r="AD38" s="337" t="s">
        <v>144</v>
      </c>
      <c r="AE38" s="333"/>
      <c r="AF38" s="333"/>
      <c r="AG38" s="334"/>
      <c r="AH38" s="382">
        <v>3564</v>
      </c>
      <c r="AI38" s="383"/>
      <c r="AJ38" s="383"/>
      <c r="AK38" s="383"/>
      <c r="AL38" s="167" t="s">
        <v>14</v>
      </c>
      <c r="AM38" s="419">
        <v>2851</v>
      </c>
      <c r="AN38" s="420"/>
      <c r="AO38" s="420"/>
      <c r="AP38" s="420"/>
      <c r="AQ38" s="168" t="s">
        <v>14</v>
      </c>
      <c r="AR38" s="282"/>
      <c r="AU38" s="170">
        <f>ROUND(AV28,0)</f>
        <v>0</v>
      </c>
      <c r="AV38" s="160" t="s">
        <v>94</v>
      </c>
    </row>
    <row r="39" spans="1:48" ht="6.75" customHeight="1">
      <c r="A39" s="266"/>
      <c r="B39" s="392"/>
      <c r="C39" s="392"/>
      <c r="D39" s="392"/>
      <c r="E39" s="392"/>
      <c r="F39" s="393"/>
      <c r="G39" s="393"/>
      <c r="H39" s="393"/>
      <c r="I39" s="393"/>
      <c r="J39" s="283"/>
      <c r="K39" s="394"/>
      <c r="L39" s="394"/>
      <c r="M39" s="394"/>
      <c r="N39" s="394"/>
      <c r="O39" s="284"/>
      <c r="P39" s="392"/>
      <c r="Q39" s="392"/>
      <c r="R39" s="392"/>
      <c r="S39" s="392"/>
      <c r="T39" s="393"/>
      <c r="U39" s="393"/>
      <c r="V39" s="393"/>
      <c r="W39" s="393"/>
      <c r="X39" s="283"/>
      <c r="Y39" s="394"/>
      <c r="Z39" s="394"/>
      <c r="AA39" s="394"/>
      <c r="AB39" s="394"/>
      <c r="AC39" s="284"/>
      <c r="AD39" s="416"/>
      <c r="AE39" s="416"/>
      <c r="AF39" s="416"/>
      <c r="AG39" s="416"/>
      <c r="AH39" s="393"/>
      <c r="AI39" s="393"/>
      <c r="AJ39" s="393"/>
      <c r="AK39" s="393"/>
      <c r="AL39" s="283"/>
      <c r="AM39" s="394"/>
      <c r="AN39" s="394"/>
      <c r="AO39" s="394"/>
      <c r="AP39" s="394"/>
      <c r="AQ39" s="284"/>
      <c r="AR39" s="282"/>
      <c r="AU39" s="170">
        <f>ROUND(AV29,0)</f>
        <v>30</v>
      </c>
      <c r="AV39" s="160" t="s">
        <v>27</v>
      </c>
    </row>
    <row r="40" spans="1:48" ht="5.0999999999999996" customHeight="1">
      <c r="A40" s="266"/>
      <c r="B40" s="417"/>
      <c r="C40" s="417"/>
      <c r="D40" s="417"/>
      <c r="E40" s="417"/>
      <c r="F40" s="407"/>
      <c r="G40" s="407"/>
      <c r="H40" s="407"/>
      <c r="I40" s="407"/>
      <c r="J40" s="285"/>
      <c r="K40" s="408"/>
      <c r="L40" s="408"/>
      <c r="M40" s="408"/>
      <c r="N40" s="408"/>
      <c r="O40" s="286"/>
      <c r="P40" s="417"/>
      <c r="Q40" s="417"/>
      <c r="R40" s="417"/>
      <c r="S40" s="417"/>
      <c r="T40" s="407"/>
      <c r="U40" s="407"/>
      <c r="V40" s="407"/>
      <c r="W40" s="407"/>
      <c r="X40" s="285"/>
      <c r="Y40" s="408"/>
      <c r="Z40" s="408"/>
      <c r="AA40" s="408"/>
      <c r="AB40" s="408"/>
      <c r="AC40" s="286"/>
      <c r="AD40" s="418"/>
      <c r="AE40" s="418"/>
      <c r="AF40" s="418"/>
      <c r="AG40" s="418"/>
      <c r="AH40" s="407"/>
      <c r="AI40" s="407"/>
      <c r="AJ40" s="407"/>
      <c r="AK40" s="407"/>
      <c r="AL40" s="285"/>
      <c r="AM40" s="408"/>
      <c r="AN40" s="408"/>
      <c r="AO40" s="408"/>
      <c r="AP40" s="408"/>
      <c r="AQ40" s="286"/>
      <c r="AR40" s="287"/>
      <c r="AU40" s="170"/>
      <c r="AV40" s="135" t="s">
        <v>84</v>
      </c>
    </row>
    <row r="41" spans="1:48" ht="30.95" customHeight="1">
      <c r="A41" s="266"/>
      <c r="B41" s="409" t="s">
        <v>145</v>
      </c>
      <c r="C41" s="409"/>
      <c r="D41" s="409"/>
      <c r="E41" s="409"/>
      <c r="F41" s="409"/>
      <c r="G41" s="409"/>
      <c r="H41" s="409"/>
      <c r="I41" s="409"/>
      <c r="J41" s="409"/>
      <c r="K41" s="409"/>
      <c r="L41" s="409"/>
      <c r="M41" s="409"/>
      <c r="N41" s="409"/>
      <c r="O41" s="409"/>
      <c r="P41" s="409"/>
      <c r="Q41" s="409"/>
      <c r="R41" s="409"/>
      <c r="S41" s="409"/>
      <c r="T41" s="409"/>
      <c r="U41" s="409"/>
      <c r="V41" s="409"/>
      <c r="W41" s="409"/>
      <c r="X41" s="409"/>
      <c r="Y41" s="409"/>
      <c r="Z41" s="409"/>
      <c r="AA41" s="409"/>
      <c r="AB41" s="409"/>
      <c r="AC41" s="409"/>
      <c r="AD41" s="409"/>
      <c r="AE41" s="409"/>
      <c r="AF41" s="409"/>
      <c r="AG41" s="409"/>
      <c r="AH41" s="409"/>
      <c r="AI41" s="409"/>
      <c r="AJ41" s="409"/>
      <c r="AK41" s="409"/>
      <c r="AL41" s="409"/>
      <c r="AM41" s="409"/>
      <c r="AN41" s="409"/>
      <c r="AO41" s="409"/>
      <c r="AP41" s="409"/>
      <c r="AQ41" s="409"/>
      <c r="AR41" s="288"/>
      <c r="AU41" s="176" t="s">
        <v>146</v>
      </c>
      <c r="AV41" s="135" t="s">
        <v>78</v>
      </c>
    </row>
    <row r="42" spans="1:48" ht="6.95" customHeight="1">
      <c r="A42" s="266"/>
      <c r="B42" s="177"/>
      <c r="C42" s="178"/>
      <c r="D42" s="178"/>
      <c r="E42" s="178"/>
      <c r="F42" s="179"/>
      <c r="G42" s="179"/>
      <c r="H42" s="179"/>
      <c r="I42" s="179"/>
      <c r="J42" s="180"/>
      <c r="K42" s="181"/>
      <c r="L42" s="181"/>
      <c r="M42" s="181"/>
      <c r="N42" s="181"/>
      <c r="O42" s="182"/>
      <c r="P42" s="178"/>
      <c r="Q42" s="178"/>
      <c r="R42" s="178"/>
      <c r="S42" s="178"/>
      <c r="T42" s="179"/>
      <c r="U42" s="179"/>
      <c r="V42" s="179"/>
      <c r="W42" s="179"/>
      <c r="X42" s="180"/>
      <c r="Y42" s="181"/>
      <c r="Z42" s="181"/>
      <c r="AA42" s="181"/>
      <c r="AB42" s="181"/>
      <c r="AC42" s="182"/>
      <c r="AD42" s="178"/>
      <c r="AE42" s="178"/>
      <c r="AF42" s="178"/>
      <c r="AG42" s="178"/>
      <c r="AH42" s="179"/>
      <c r="AI42" s="179"/>
      <c r="AJ42" s="179"/>
      <c r="AK42" s="179"/>
      <c r="AL42" s="180"/>
      <c r="AM42" s="181"/>
      <c r="AN42" s="181"/>
      <c r="AO42" s="181"/>
      <c r="AP42" s="181"/>
      <c r="AQ42" s="183"/>
      <c r="AR42" s="282"/>
      <c r="AU42" s="176"/>
    </row>
    <row r="43" spans="1:48" ht="35.1" customHeight="1">
      <c r="A43" s="266"/>
      <c r="B43" s="410" t="s">
        <v>147</v>
      </c>
      <c r="C43" s="410"/>
      <c r="D43" s="410"/>
      <c r="E43" s="410"/>
      <c r="F43" s="410"/>
      <c r="G43" s="410"/>
      <c r="H43" s="410"/>
      <c r="I43" s="410"/>
      <c r="J43" s="410"/>
      <c r="K43" s="410"/>
      <c r="L43" s="410"/>
      <c r="M43" s="410"/>
      <c r="N43" s="410"/>
      <c r="O43" s="412">
        <v>0.2</v>
      </c>
      <c r="P43" s="412"/>
      <c r="Q43" s="412"/>
      <c r="R43" s="412"/>
      <c r="S43" s="412"/>
      <c r="T43" s="414" t="s">
        <v>29</v>
      </c>
      <c r="U43" s="414"/>
      <c r="V43" s="414"/>
      <c r="W43" s="289"/>
      <c r="X43" s="289"/>
      <c r="Y43" s="289"/>
      <c r="Z43" s="289"/>
      <c r="AA43" s="289"/>
      <c r="AB43" s="289"/>
      <c r="AC43" s="289"/>
      <c r="AD43" s="289"/>
      <c r="AE43" s="289"/>
      <c r="AF43" s="290" t="s">
        <v>9</v>
      </c>
      <c r="AG43" s="290"/>
      <c r="AH43" s="291"/>
      <c r="AI43" s="292" t="str">
        <f>IF($AV$30="無料","全国無料","全国一律"&amp;$AV$30&amp;"円")</f>
        <v>全国一律990円</v>
      </c>
      <c r="AJ43" s="291"/>
      <c r="AK43" s="291"/>
      <c r="AL43" s="291"/>
      <c r="AM43" s="291"/>
      <c r="AN43" s="293"/>
      <c r="AO43" s="294"/>
      <c r="AP43" s="294"/>
      <c r="AQ43" s="289"/>
      <c r="AR43" s="282"/>
      <c r="AU43" s="184" t="s">
        <v>76</v>
      </c>
    </row>
    <row r="44" spans="1:48" ht="19.5" customHeight="1">
      <c r="A44" s="266"/>
      <c r="B44" s="411"/>
      <c r="C44" s="411"/>
      <c r="D44" s="411"/>
      <c r="E44" s="411"/>
      <c r="F44" s="411"/>
      <c r="G44" s="411"/>
      <c r="H44" s="411"/>
      <c r="I44" s="411"/>
      <c r="J44" s="411"/>
      <c r="K44" s="411"/>
      <c r="L44" s="411"/>
      <c r="M44" s="411"/>
      <c r="N44" s="411"/>
      <c r="O44" s="413"/>
      <c r="P44" s="413"/>
      <c r="Q44" s="413"/>
      <c r="R44" s="413"/>
      <c r="S44" s="413"/>
      <c r="T44" s="415"/>
      <c r="U44" s="415"/>
      <c r="V44" s="415"/>
      <c r="W44" s="271"/>
      <c r="X44" s="268"/>
      <c r="Y44" s="272"/>
      <c r="Z44" s="272"/>
      <c r="AA44" s="271"/>
      <c r="AB44" s="271"/>
      <c r="AC44" s="272"/>
      <c r="AD44" s="267"/>
      <c r="AE44" s="295"/>
      <c r="AF44" s="295"/>
      <c r="AG44" s="295"/>
      <c r="AH44" s="295"/>
      <c r="AI44" s="295"/>
      <c r="AJ44" s="295"/>
      <c r="AK44" s="295"/>
      <c r="AL44" s="295"/>
      <c r="AM44" s="295"/>
      <c r="AN44" s="295"/>
      <c r="AO44" s="295"/>
      <c r="AP44" s="295"/>
      <c r="AQ44" s="295"/>
      <c r="AR44" s="296"/>
      <c r="AU44" s="185" t="str">
        <f>IF(AV21="○","本日 ～ 12月12日（金）","本日 ～ "&amp;TEXT(AV21,"m月d日"&amp;"("&amp;MID("日月火水木金土",WEEKDAY(AV21),1))&amp;")")</f>
        <v>本日 ～ 12月12日（金）</v>
      </c>
      <c r="AV44" s="135" t="s">
        <v>77</v>
      </c>
    </row>
    <row r="45" spans="1:48" ht="30.95" customHeight="1">
      <c r="A45" s="266"/>
      <c r="B45" s="404" t="s">
        <v>10</v>
      </c>
      <c r="C45" s="395"/>
      <c r="D45" s="395"/>
      <c r="E45" s="396"/>
      <c r="F45" s="397" t="s">
        <v>11</v>
      </c>
      <c r="G45" s="398"/>
      <c r="H45" s="398"/>
      <c r="I45" s="398"/>
      <c r="J45" s="399"/>
      <c r="K45" s="400" t="s">
        <v>12</v>
      </c>
      <c r="L45" s="401"/>
      <c r="M45" s="401"/>
      <c r="N45" s="401"/>
      <c r="O45" s="405"/>
      <c r="P45" s="406" t="s">
        <v>10</v>
      </c>
      <c r="Q45" s="395"/>
      <c r="R45" s="395"/>
      <c r="S45" s="396"/>
      <c r="T45" s="397" t="s">
        <v>11</v>
      </c>
      <c r="U45" s="398"/>
      <c r="V45" s="398"/>
      <c r="W45" s="398"/>
      <c r="X45" s="399"/>
      <c r="Y45" s="400" t="s">
        <v>12</v>
      </c>
      <c r="Z45" s="401"/>
      <c r="AA45" s="401"/>
      <c r="AB45" s="401"/>
      <c r="AC45" s="405"/>
      <c r="AD45" s="395" t="s">
        <v>10</v>
      </c>
      <c r="AE45" s="395"/>
      <c r="AF45" s="395"/>
      <c r="AG45" s="396"/>
      <c r="AH45" s="397" t="s">
        <v>11</v>
      </c>
      <c r="AI45" s="398"/>
      <c r="AJ45" s="398"/>
      <c r="AK45" s="398"/>
      <c r="AL45" s="399"/>
      <c r="AM45" s="400" t="s">
        <v>12</v>
      </c>
      <c r="AN45" s="401"/>
      <c r="AO45" s="401"/>
      <c r="AP45" s="401"/>
      <c r="AQ45" s="402"/>
      <c r="AR45" s="282"/>
      <c r="AU45" s="185" t="str">
        <f>DBCS(AU44)</f>
        <v>本日　～　１２月１２日（金）</v>
      </c>
    </row>
    <row r="46" spans="1:48" ht="33" customHeight="1">
      <c r="A46" s="266"/>
      <c r="B46" s="386" t="s">
        <v>169</v>
      </c>
      <c r="C46" s="387"/>
      <c r="D46" s="387"/>
      <c r="E46" s="388"/>
      <c r="F46" s="389">
        <v>3564</v>
      </c>
      <c r="G46" s="390"/>
      <c r="H46" s="390"/>
      <c r="I46" s="390"/>
      <c r="J46" s="167" t="s">
        <v>14</v>
      </c>
      <c r="K46" s="384">
        <f>F46*0.8</f>
        <v>2851.2000000000003</v>
      </c>
      <c r="L46" s="385"/>
      <c r="M46" s="385"/>
      <c r="N46" s="385"/>
      <c r="O46" s="186" t="s">
        <v>14</v>
      </c>
      <c r="P46" s="403" t="s">
        <v>170</v>
      </c>
      <c r="Q46" s="387"/>
      <c r="R46" s="387"/>
      <c r="S46" s="388"/>
      <c r="T46" s="389">
        <v>4212</v>
      </c>
      <c r="U46" s="390"/>
      <c r="V46" s="390"/>
      <c r="W46" s="390"/>
      <c r="X46" s="187" t="s">
        <v>14</v>
      </c>
      <c r="Y46" s="384">
        <f>T46*0.8</f>
        <v>3369.6000000000004</v>
      </c>
      <c r="Z46" s="385"/>
      <c r="AA46" s="385"/>
      <c r="AB46" s="385"/>
      <c r="AC46" s="188" t="s">
        <v>14</v>
      </c>
      <c r="AD46" s="332" t="s">
        <v>171</v>
      </c>
      <c r="AE46" s="333"/>
      <c r="AF46" s="333"/>
      <c r="AG46" s="334"/>
      <c r="AH46" s="382">
        <v>2916</v>
      </c>
      <c r="AI46" s="383"/>
      <c r="AJ46" s="383"/>
      <c r="AK46" s="383"/>
      <c r="AL46" s="187" t="s">
        <v>14</v>
      </c>
      <c r="AM46" s="384">
        <f>AH46*0.8</f>
        <v>2332.8000000000002</v>
      </c>
      <c r="AN46" s="385"/>
      <c r="AO46" s="385"/>
      <c r="AP46" s="385"/>
      <c r="AQ46" s="168" t="s">
        <v>14</v>
      </c>
      <c r="AR46" s="282"/>
      <c r="AU46" s="134"/>
      <c r="AV46" s="134"/>
    </row>
    <row r="47" spans="1:48" ht="33" customHeight="1">
      <c r="A47" s="266"/>
      <c r="B47" s="386" t="s">
        <v>148</v>
      </c>
      <c r="C47" s="387"/>
      <c r="D47" s="387"/>
      <c r="E47" s="388"/>
      <c r="F47" s="389">
        <v>3240</v>
      </c>
      <c r="G47" s="390"/>
      <c r="H47" s="390"/>
      <c r="I47" s="390"/>
      <c r="J47" s="167" t="s">
        <v>14</v>
      </c>
      <c r="K47" s="384">
        <f>F47*0.8</f>
        <v>2592</v>
      </c>
      <c r="L47" s="385"/>
      <c r="M47" s="385"/>
      <c r="N47" s="385"/>
      <c r="O47" s="188" t="s">
        <v>14</v>
      </c>
      <c r="P47" s="391"/>
      <c r="Q47" s="392"/>
      <c r="R47" s="392"/>
      <c r="S47" s="392"/>
      <c r="T47" s="393"/>
      <c r="U47" s="393"/>
      <c r="V47" s="393"/>
      <c r="W47" s="393"/>
      <c r="X47" s="283"/>
      <c r="Y47" s="394"/>
      <c r="Z47" s="394"/>
      <c r="AA47" s="394"/>
      <c r="AB47" s="394"/>
      <c r="AC47" s="284"/>
      <c r="AD47" s="297"/>
      <c r="AE47" s="297"/>
      <c r="AF47" s="297"/>
      <c r="AG47" s="297"/>
      <c r="AH47" s="298"/>
      <c r="AI47" s="298"/>
      <c r="AJ47" s="298"/>
      <c r="AK47" s="298"/>
      <c r="AL47" s="283"/>
      <c r="AM47" s="299"/>
      <c r="AN47" s="299"/>
      <c r="AO47" s="299"/>
      <c r="AP47" s="299"/>
      <c r="AQ47" s="284"/>
      <c r="AR47" s="282"/>
      <c r="AU47" s="134"/>
      <c r="AV47" s="134"/>
    </row>
    <row r="48" spans="1:48" ht="30" customHeight="1">
      <c r="A48" s="300"/>
      <c r="B48" s="364" t="s">
        <v>172</v>
      </c>
      <c r="C48" s="364"/>
      <c r="D48" s="364"/>
      <c r="E48" s="364"/>
      <c r="F48" s="364"/>
      <c r="G48" s="364"/>
      <c r="H48" s="364"/>
      <c r="I48" s="364"/>
      <c r="J48" s="364"/>
      <c r="K48" s="364"/>
      <c r="L48" s="364"/>
      <c r="M48" s="364"/>
      <c r="N48" s="364"/>
      <c r="O48" s="364"/>
      <c r="P48" s="365"/>
      <c r="Q48" s="365"/>
      <c r="R48" s="365"/>
      <c r="S48" s="365"/>
      <c r="T48" s="365"/>
      <c r="U48" s="365"/>
      <c r="V48" s="365"/>
      <c r="W48" s="365"/>
      <c r="X48" s="365"/>
      <c r="Y48" s="365"/>
      <c r="Z48" s="365"/>
      <c r="AA48" s="365"/>
      <c r="AB48" s="365"/>
      <c r="AC48" s="365"/>
      <c r="AD48" s="365"/>
      <c r="AE48" s="365"/>
      <c r="AF48" s="365"/>
      <c r="AG48" s="365"/>
      <c r="AH48" s="365"/>
      <c r="AI48" s="365"/>
      <c r="AJ48" s="365"/>
      <c r="AK48" s="365"/>
      <c r="AL48" s="365"/>
      <c r="AM48" s="365"/>
      <c r="AN48" s="365"/>
      <c r="AO48" s="365"/>
      <c r="AP48" s="365"/>
      <c r="AQ48" s="365"/>
      <c r="AR48" s="301"/>
      <c r="AU48" s="134"/>
      <c r="AV48" s="134"/>
    </row>
    <row r="49" spans="1:53" ht="6" customHeight="1" thickBot="1">
      <c r="B49" s="189"/>
      <c r="C49" s="189"/>
      <c r="D49" s="189"/>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189"/>
      <c r="AC49" s="189"/>
      <c r="AD49" s="190"/>
      <c r="AE49" s="190"/>
      <c r="AF49" s="190"/>
      <c r="AG49" s="190"/>
      <c r="AH49" s="190"/>
      <c r="AI49" s="190"/>
      <c r="AJ49" s="190"/>
      <c r="AK49" s="191"/>
      <c r="AL49" s="191"/>
      <c r="AM49" s="191"/>
      <c r="AN49" s="191"/>
      <c r="AO49" s="192"/>
      <c r="AP49" s="192"/>
      <c r="AQ49" s="192"/>
      <c r="AU49" s="134"/>
      <c r="AV49" s="134"/>
    </row>
    <row r="50" spans="1:53" ht="40.5" customHeight="1">
      <c r="A50" s="366" t="s">
        <v>30</v>
      </c>
      <c r="B50" s="369" t="s">
        <v>149</v>
      </c>
      <c r="C50" s="369"/>
      <c r="D50" s="369"/>
      <c r="E50" s="369"/>
      <c r="F50" s="369"/>
      <c r="G50" s="369"/>
      <c r="H50" s="369"/>
      <c r="I50" s="369"/>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369"/>
      <c r="AM50" s="369"/>
      <c r="AN50" s="369"/>
      <c r="AO50" s="369"/>
      <c r="AP50" s="369"/>
      <c r="AQ50" s="370" t="s">
        <v>31</v>
      </c>
      <c r="AR50" s="371"/>
      <c r="AU50" s="193"/>
      <c r="AV50" s="193"/>
    </row>
    <row r="51" spans="1:53" s="193" customFormat="1" ht="51" customHeight="1">
      <c r="A51" s="367"/>
      <c r="B51" s="376" t="s">
        <v>150</v>
      </c>
      <c r="C51" s="376"/>
      <c r="D51" s="376"/>
      <c r="E51" s="376"/>
      <c r="F51" s="376"/>
      <c r="G51" s="376"/>
      <c r="H51" s="376"/>
      <c r="I51" s="376"/>
      <c r="J51" s="376"/>
      <c r="K51" s="376"/>
      <c r="L51" s="377" t="s">
        <v>132</v>
      </c>
      <c r="M51" s="377"/>
      <c r="N51" s="377"/>
      <c r="O51" s="377"/>
      <c r="P51" s="377"/>
      <c r="Q51" s="377"/>
      <c r="R51" s="377"/>
      <c r="S51" s="377"/>
      <c r="T51" s="377"/>
      <c r="U51" s="377"/>
      <c r="V51" s="378" t="s">
        <v>151</v>
      </c>
      <c r="W51" s="378"/>
      <c r="X51" s="378"/>
      <c r="Y51" s="378"/>
      <c r="Z51" s="378"/>
      <c r="AA51" s="378"/>
      <c r="AB51" s="378"/>
      <c r="AC51" s="378"/>
      <c r="AD51" s="378"/>
      <c r="AE51" s="378"/>
      <c r="AF51" s="302"/>
      <c r="AG51" s="379" t="s">
        <v>133</v>
      </c>
      <c r="AH51" s="379"/>
      <c r="AI51" s="379"/>
      <c r="AJ51" s="379"/>
      <c r="AK51" s="379"/>
      <c r="AL51" s="379"/>
      <c r="AM51" s="379"/>
      <c r="AN51" s="379"/>
      <c r="AO51" s="379"/>
      <c r="AP51" s="379"/>
      <c r="AQ51" s="372"/>
      <c r="AR51" s="373"/>
      <c r="AU51" s="134"/>
      <c r="AV51" s="134"/>
    </row>
    <row r="52" spans="1:53" ht="30.95" customHeight="1">
      <c r="A52" s="367"/>
      <c r="B52" s="380" t="s">
        <v>32</v>
      </c>
      <c r="C52" s="362"/>
      <c r="D52" s="362"/>
      <c r="E52" s="381"/>
      <c r="F52" s="348" t="s">
        <v>33</v>
      </c>
      <c r="G52" s="349"/>
      <c r="H52" s="349"/>
      <c r="I52" s="349"/>
      <c r="J52" s="349"/>
      <c r="K52" s="349"/>
      <c r="L52" s="361" t="s">
        <v>32</v>
      </c>
      <c r="M52" s="362"/>
      <c r="N52" s="362"/>
      <c r="O52" s="362"/>
      <c r="P52" s="348" t="s">
        <v>33</v>
      </c>
      <c r="Q52" s="349"/>
      <c r="R52" s="349"/>
      <c r="S52" s="349"/>
      <c r="T52" s="349"/>
      <c r="U52" s="350"/>
      <c r="V52" s="362" t="s">
        <v>32</v>
      </c>
      <c r="W52" s="362"/>
      <c r="X52" s="362"/>
      <c r="Y52" s="362"/>
      <c r="Z52" s="348" t="s">
        <v>33</v>
      </c>
      <c r="AA52" s="349"/>
      <c r="AB52" s="349"/>
      <c r="AC52" s="349"/>
      <c r="AD52" s="349"/>
      <c r="AE52" s="352"/>
      <c r="AF52" s="267"/>
      <c r="AG52" s="363" t="s">
        <v>32</v>
      </c>
      <c r="AH52" s="363"/>
      <c r="AI52" s="363"/>
      <c r="AJ52" s="363"/>
      <c r="AK52" s="348" t="s">
        <v>33</v>
      </c>
      <c r="AL52" s="349"/>
      <c r="AM52" s="349"/>
      <c r="AN52" s="349"/>
      <c r="AO52" s="349"/>
      <c r="AP52" s="352"/>
      <c r="AQ52" s="372"/>
      <c r="AR52" s="373"/>
      <c r="AU52" s="134"/>
      <c r="AV52" s="134"/>
    </row>
    <row r="53" spans="1:53" ht="33" customHeight="1">
      <c r="A53" s="367"/>
      <c r="B53" s="353">
        <v>201</v>
      </c>
      <c r="C53" s="354"/>
      <c r="D53" s="354"/>
      <c r="E53" s="355"/>
      <c r="F53" s="341">
        <v>5940</v>
      </c>
      <c r="G53" s="342"/>
      <c r="H53" s="342"/>
      <c r="I53" s="342"/>
      <c r="J53" s="342"/>
      <c r="K53" s="194" t="s">
        <v>34</v>
      </c>
      <c r="L53" s="359">
        <v>204</v>
      </c>
      <c r="M53" s="354"/>
      <c r="N53" s="354"/>
      <c r="O53" s="354"/>
      <c r="P53" s="341">
        <v>5940</v>
      </c>
      <c r="Q53" s="342"/>
      <c r="R53" s="342"/>
      <c r="S53" s="342"/>
      <c r="T53" s="342"/>
      <c r="U53" s="195" t="s">
        <v>34</v>
      </c>
      <c r="V53" s="354">
        <v>206</v>
      </c>
      <c r="W53" s="354"/>
      <c r="X53" s="354"/>
      <c r="Y53" s="354"/>
      <c r="Z53" s="341">
        <v>5940</v>
      </c>
      <c r="AA53" s="342"/>
      <c r="AB53" s="342"/>
      <c r="AC53" s="342"/>
      <c r="AD53" s="342"/>
      <c r="AE53" s="196" t="s">
        <v>34</v>
      </c>
      <c r="AF53" s="267"/>
      <c r="AG53" s="353">
        <v>111</v>
      </c>
      <c r="AH53" s="354"/>
      <c r="AI53" s="354"/>
      <c r="AJ53" s="355"/>
      <c r="AK53" s="341">
        <v>5400</v>
      </c>
      <c r="AL53" s="342"/>
      <c r="AM53" s="342"/>
      <c r="AN53" s="342"/>
      <c r="AO53" s="342"/>
      <c r="AP53" s="196" t="s">
        <v>34</v>
      </c>
      <c r="AQ53" s="372"/>
      <c r="AR53" s="373"/>
      <c r="AU53" s="134"/>
      <c r="AV53" s="134"/>
    </row>
    <row r="54" spans="1:53" ht="33" customHeight="1">
      <c r="A54" s="367"/>
      <c r="B54" s="353">
        <v>202</v>
      </c>
      <c r="C54" s="354"/>
      <c r="D54" s="354"/>
      <c r="E54" s="355"/>
      <c r="F54" s="341">
        <v>4752</v>
      </c>
      <c r="G54" s="342"/>
      <c r="H54" s="342"/>
      <c r="I54" s="342"/>
      <c r="J54" s="342"/>
      <c r="K54" s="194" t="s">
        <v>34</v>
      </c>
      <c r="L54" s="359">
        <v>205</v>
      </c>
      <c r="M54" s="354"/>
      <c r="N54" s="354"/>
      <c r="O54" s="354"/>
      <c r="P54" s="341">
        <v>3564</v>
      </c>
      <c r="Q54" s="342"/>
      <c r="R54" s="342"/>
      <c r="S54" s="342"/>
      <c r="T54" s="342"/>
      <c r="U54" s="195" t="s">
        <v>34</v>
      </c>
      <c r="V54" s="354">
        <v>207</v>
      </c>
      <c r="W54" s="354"/>
      <c r="X54" s="354"/>
      <c r="Y54" s="354"/>
      <c r="Z54" s="341">
        <v>4752</v>
      </c>
      <c r="AA54" s="342"/>
      <c r="AB54" s="342"/>
      <c r="AC54" s="342"/>
      <c r="AD54" s="342"/>
      <c r="AE54" s="196" t="s">
        <v>34</v>
      </c>
      <c r="AF54" s="267"/>
      <c r="AG54" s="360" t="s">
        <v>134</v>
      </c>
      <c r="AH54" s="360"/>
      <c r="AI54" s="360"/>
      <c r="AJ54" s="360"/>
      <c r="AK54" s="360"/>
      <c r="AL54" s="360"/>
      <c r="AM54" s="360"/>
      <c r="AN54" s="360"/>
      <c r="AO54" s="360"/>
      <c r="AP54" s="360"/>
      <c r="AQ54" s="372"/>
      <c r="AR54" s="373"/>
      <c r="AU54" s="134"/>
      <c r="AV54" s="134"/>
    </row>
    <row r="55" spans="1:53" ht="33" customHeight="1">
      <c r="A55" s="367"/>
      <c r="B55" s="353">
        <v>203</v>
      </c>
      <c r="C55" s="354"/>
      <c r="D55" s="354"/>
      <c r="E55" s="355"/>
      <c r="F55" s="341">
        <v>3564</v>
      </c>
      <c r="G55" s="342"/>
      <c r="H55" s="342"/>
      <c r="I55" s="342"/>
      <c r="J55" s="342"/>
      <c r="K55" s="194" t="s">
        <v>34</v>
      </c>
      <c r="L55" s="356"/>
      <c r="M55" s="357"/>
      <c r="N55" s="357"/>
      <c r="O55" s="357"/>
      <c r="P55" s="358"/>
      <c r="Q55" s="358"/>
      <c r="R55" s="358"/>
      <c r="S55" s="358"/>
      <c r="T55" s="358"/>
      <c r="U55" s="303"/>
      <c r="V55" s="354">
        <v>208</v>
      </c>
      <c r="W55" s="354"/>
      <c r="X55" s="354"/>
      <c r="Y55" s="354"/>
      <c r="Z55" s="341">
        <v>3564</v>
      </c>
      <c r="AA55" s="342"/>
      <c r="AB55" s="342"/>
      <c r="AC55" s="342"/>
      <c r="AD55" s="342"/>
      <c r="AE55" s="196" t="s">
        <v>34</v>
      </c>
      <c r="AF55" s="267"/>
      <c r="AG55" s="338">
        <v>231</v>
      </c>
      <c r="AH55" s="339"/>
      <c r="AI55" s="339"/>
      <c r="AJ55" s="340"/>
      <c r="AK55" s="341">
        <v>4968</v>
      </c>
      <c r="AL55" s="342"/>
      <c r="AM55" s="342"/>
      <c r="AN55" s="342"/>
      <c r="AO55" s="342"/>
      <c r="AP55" s="197" t="s">
        <v>34</v>
      </c>
      <c r="AQ55" s="372"/>
      <c r="AR55" s="373"/>
      <c r="AU55" s="193"/>
      <c r="AV55" s="193"/>
    </row>
    <row r="56" spans="1:53" ht="6.75" customHeight="1">
      <c r="A56" s="367"/>
      <c r="B56" s="304"/>
      <c r="C56" s="304"/>
      <c r="D56" s="304"/>
      <c r="E56" s="304"/>
      <c r="F56" s="304"/>
      <c r="G56" s="305"/>
      <c r="H56" s="305"/>
      <c r="I56" s="305"/>
      <c r="J56" s="305"/>
      <c r="K56" s="305"/>
      <c r="L56" s="306"/>
      <c r="M56" s="305"/>
      <c r="N56" s="305"/>
      <c r="O56" s="305"/>
      <c r="P56" s="305"/>
      <c r="Q56" s="305"/>
      <c r="R56" s="307"/>
      <c r="S56" s="305"/>
      <c r="T56" s="305"/>
      <c r="U56" s="305"/>
      <c r="V56" s="305"/>
      <c r="W56" s="305"/>
      <c r="X56" s="307"/>
      <c r="Y56" s="307"/>
      <c r="Z56" s="305"/>
      <c r="AA56" s="305"/>
      <c r="AB56" s="305"/>
      <c r="AC56" s="305"/>
      <c r="AD56" s="305"/>
      <c r="AE56" s="307"/>
      <c r="AF56" s="305"/>
      <c r="AG56" s="305"/>
      <c r="AH56" s="305"/>
      <c r="AI56" s="305"/>
      <c r="AJ56" s="305"/>
      <c r="AK56" s="307"/>
      <c r="AL56" s="305"/>
      <c r="AM56" s="305"/>
      <c r="AN56" s="305"/>
      <c r="AO56" s="305"/>
      <c r="AP56" s="305"/>
      <c r="AQ56" s="372"/>
      <c r="AR56" s="373"/>
      <c r="AS56" s="193"/>
      <c r="AT56" s="193"/>
      <c r="AU56" s="198"/>
      <c r="AV56" s="134"/>
      <c r="AW56" s="193"/>
      <c r="AX56" s="193"/>
      <c r="AY56" s="193"/>
      <c r="AZ56" s="193"/>
      <c r="BA56" s="193"/>
    </row>
    <row r="57" spans="1:53" ht="6" customHeight="1">
      <c r="A57" s="367"/>
      <c r="B57" s="199"/>
      <c r="C57" s="199"/>
      <c r="D57" s="199"/>
      <c r="E57" s="199"/>
      <c r="F57" s="200"/>
      <c r="G57" s="200"/>
      <c r="H57" s="200"/>
      <c r="I57" s="200"/>
      <c r="J57" s="163"/>
      <c r="K57" s="201">
        <v>0.1</v>
      </c>
      <c r="L57" s="201"/>
      <c r="M57" s="201"/>
      <c r="N57" s="201"/>
      <c r="O57" s="202"/>
      <c r="P57" s="201"/>
      <c r="Q57" s="201"/>
      <c r="R57" s="201"/>
      <c r="S57" s="201"/>
      <c r="T57" s="203"/>
      <c r="U57" s="203"/>
      <c r="V57" s="203"/>
      <c r="W57" s="203"/>
      <c r="X57" s="203"/>
      <c r="AD57" s="204"/>
      <c r="AF57" s="204"/>
      <c r="AO57" s="205"/>
      <c r="AP57" s="205"/>
      <c r="AQ57" s="372"/>
      <c r="AR57" s="373"/>
      <c r="AU57" s="134"/>
      <c r="AV57" s="134"/>
    </row>
    <row r="58" spans="1:53" s="193" customFormat="1" ht="40.5" customHeight="1">
      <c r="A58" s="367"/>
      <c r="B58" s="343" t="s">
        <v>152</v>
      </c>
      <c r="C58" s="343"/>
      <c r="D58" s="343"/>
      <c r="E58" s="343"/>
      <c r="F58" s="343"/>
      <c r="G58" s="343"/>
      <c r="H58" s="343"/>
      <c r="I58" s="343"/>
      <c r="J58" s="343"/>
      <c r="K58" s="343"/>
      <c r="L58" s="343"/>
      <c r="M58" s="343"/>
      <c r="N58" s="343"/>
      <c r="O58" s="344"/>
      <c r="P58" s="344"/>
      <c r="Q58" s="344"/>
      <c r="R58" s="344"/>
      <c r="S58" s="344"/>
      <c r="T58" s="268"/>
      <c r="U58" s="308"/>
      <c r="V58" s="309"/>
      <c r="W58" s="309"/>
      <c r="X58" s="309"/>
      <c r="Y58" s="309"/>
      <c r="Z58" s="309"/>
      <c r="AA58" s="309"/>
      <c r="AB58" s="309"/>
      <c r="AC58" s="309"/>
      <c r="AD58" s="309"/>
      <c r="AE58" s="309"/>
      <c r="AF58" s="309"/>
      <c r="AG58" s="309"/>
      <c r="AH58" s="309"/>
      <c r="AI58" s="309"/>
      <c r="AJ58" s="309"/>
      <c r="AK58" s="310"/>
      <c r="AL58" s="310"/>
      <c r="AM58" s="310"/>
      <c r="AN58" s="310"/>
      <c r="AO58" s="310"/>
      <c r="AP58" s="310"/>
      <c r="AQ58" s="372"/>
      <c r="AR58" s="373"/>
      <c r="AS58" s="134"/>
      <c r="AT58" s="134"/>
      <c r="AU58" s="134"/>
      <c r="AV58" s="134"/>
      <c r="AW58" s="134"/>
      <c r="AX58" s="134"/>
      <c r="AY58" s="134"/>
      <c r="AZ58" s="134"/>
      <c r="BA58" s="134"/>
    </row>
    <row r="59" spans="1:53" ht="30.95" customHeight="1">
      <c r="A59" s="367"/>
      <c r="B59" s="277"/>
      <c r="C59" s="277"/>
      <c r="D59" s="277"/>
      <c r="E59" s="277"/>
      <c r="F59" s="277"/>
      <c r="G59" s="277"/>
      <c r="H59" s="311"/>
      <c r="I59" s="345" t="s">
        <v>10</v>
      </c>
      <c r="J59" s="346"/>
      <c r="K59" s="346"/>
      <c r="L59" s="347"/>
      <c r="M59" s="348" t="s">
        <v>33</v>
      </c>
      <c r="N59" s="349"/>
      <c r="O59" s="349"/>
      <c r="P59" s="349"/>
      <c r="Q59" s="350"/>
      <c r="R59" s="351" t="s">
        <v>10</v>
      </c>
      <c r="S59" s="346"/>
      <c r="T59" s="346"/>
      <c r="U59" s="347"/>
      <c r="V59" s="348" t="s">
        <v>33</v>
      </c>
      <c r="W59" s="349"/>
      <c r="X59" s="349"/>
      <c r="Y59" s="349"/>
      <c r="Z59" s="350"/>
      <c r="AA59" s="351" t="s">
        <v>10</v>
      </c>
      <c r="AB59" s="346"/>
      <c r="AC59" s="346"/>
      <c r="AD59" s="347"/>
      <c r="AE59" s="348" t="s">
        <v>33</v>
      </c>
      <c r="AF59" s="349"/>
      <c r="AG59" s="349"/>
      <c r="AH59" s="349"/>
      <c r="AI59" s="352"/>
      <c r="AJ59" s="311"/>
      <c r="AK59" s="311"/>
      <c r="AL59" s="311"/>
      <c r="AM59" s="311"/>
      <c r="AN59" s="267"/>
      <c r="AO59" s="267"/>
      <c r="AP59" s="267"/>
      <c r="AQ59" s="372"/>
      <c r="AR59" s="373"/>
      <c r="AU59" s="134"/>
      <c r="AV59" s="134"/>
    </row>
    <row r="60" spans="1:53" ht="33" customHeight="1">
      <c r="A60" s="367"/>
      <c r="B60" s="312"/>
      <c r="C60" s="312"/>
      <c r="D60" s="312"/>
      <c r="E60" s="312"/>
      <c r="F60" s="312"/>
      <c r="G60" s="312"/>
      <c r="H60" s="313"/>
      <c r="I60" s="332" t="s">
        <v>96</v>
      </c>
      <c r="J60" s="333"/>
      <c r="K60" s="333"/>
      <c r="L60" s="334"/>
      <c r="M60" s="335">
        <v>4860</v>
      </c>
      <c r="N60" s="336"/>
      <c r="O60" s="336"/>
      <c r="P60" s="336"/>
      <c r="Q60" s="168" t="s">
        <v>34</v>
      </c>
      <c r="R60" s="337" t="s">
        <v>97</v>
      </c>
      <c r="S60" s="333"/>
      <c r="T60" s="333"/>
      <c r="U60" s="334"/>
      <c r="V60" s="336">
        <v>4968</v>
      </c>
      <c r="W60" s="336"/>
      <c r="X60" s="336"/>
      <c r="Y60" s="336"/>
      <c r="Z60" s="168" t="s">
        <v>34</v>
      </c>
      <c r="AA60" s="337" t="s">
        <v>98</v>
      </c>
      <c r="AB60" s="333"/>
      <c r="AC60" s="333"/>
      <c r="AD60" s="334"/>
      <c r="AE60" s="336">
        <v>5400</v>
      </c>
      <c r="AF60" s="336"/>
      <c r="AG60" s="336"/>
      <c r="AH60" s="336"/>
      <c r="AI60" s="168" t="s">
        <v>34</v>
      </c>
      <c r="AJ60" s="313"/>
      <c r="AK60" s="313"/>
      <c r="AL60" s="313"/>
      <c r="AM60" s="286"/>
      <c r="AN60" s="267"/>
      <c r="AO60" s="267"/>
      <c r="AP60" s="267"/>
      <c r="AQ60" s="372"/>
      <c r="AR60" s="373"/>
      <c r="AU60" s="134"/>
      <c r="AV60" s="134"/>
    </row>
    <row r="61" spans="1:53" ht="7.5" customHeight="1" thickBot="1">
      <c r="A61" s="368"/>
      <c r="B61" s="314"/>
      <c r="C61" s="314"/>
      <c r="D61" s="314"/>
      <c r="E61" s="314"/>
      <c r="F61" s="315"/>
      <c r="G61" s="315"/>
      <c r="H61" s="315"/>
      <c r="I61" s="315"/>
      <c r="J61" s="316"/>
      <c r="K61" s="317"/>
      <c r="L61" s="317"/>
      <c r="M61" s="317"/>
      <c r="N61" s="317"/>
      <c r="O61" s="318"/>
      <c r="P61" s="314"/>
      <c r="Q61" s="314"/>
      <c r="R61" s="314"/>
      <c r="S61" s="314"/>
      <c r="T61" s="315"/>
      <c r="U61" s="315"/>
      <c r="V61" s="315"/>
      <c r="W61" s="315"/>
      <c r="X61" s="316"/>
      <c r="Y61" s="317"/>
      <c r="Z61" s="317"/>
      <c r="AA61" s="317"/>
      <c r="AB61" s="317"/>
      <c r="AC61" s="318"/>
      <c r="AD61" s="314"/>
      <c r="AE61" s="314"/>
      <c r="AF61" s="314"/>
      <c r="AG61" s="314"/>
      <c r="AH61" s="315"/>
      <c r="AI61" s="315"/>
      <c r="AJ61" s="315"/>
      <c r="AK61" s="315"/>
      <c r="AL61" s="316"/>
      <c r="AM61" s="317"/>
      <c r="AN61" s="317"/>
      <c r="AO61" s="317"/>
      <c r="AP61" s="317"/>
      <c r="AQ61" s="374"/>
      <c r="AR61" s="375"/>
      <c r="AU61" s="134"/>
      <c r="AV61" s="134"/>
    </row>
    <row r="62" spans="1:53" ht="20.100000000000001" customHeight="1">
      <c r="B62" s="206" t="s">
        <v>35</v>
      </c>
      <c r="AU62" s="134"/>
      <c r="AV62" s="134"/>
    </row>
    <row r="63" spans="1:53" ht="20.100000000000001" customHeight="1">
      <c r="B63" s="206" t="s">
        <v>79</v>
      </c>
      <c r="AU63" s="198"/>
      <c r="AV63" s="198"/>
    </row>
    <row r="64" spans="1:53" ht="20.100000000000001" customHeight="1">
      <c r="B64" s="206" t="s">
        <v>80</v>
      </c>
      <c r="AS64" s="198"/>
      <c r="AT64" s="198"/>
      <c r="AU64" s="198"/>
      <c r="AV64" s="198"/>
      <c r="AW64" s="198"/>
      <c r="AX64" s="198"/>
      <c r="AY64" s="198"/>
      <c r="AZ64" s="198"/>
      <c r="BA64" s="198"/>
    </row>
    <row r="65" spans="45:53" ht="21">
      <c r="AS65" s="198"/>
      <c r="AT65" s="198"/>
      <c r="AU65" s="207"/>
      <c r="AV65" s="207"/>
      <c r="AW65" s="198"/>
      <c r="AX65" s="198"/>
      <c r="AY65" s="198"/>
      <c r="AZ65" s="198"/>
      <c r="BA65" s="198"/>
    </row>
    <row r="66" spans="45:53" ht="21">
      <c r="AS66" s="198"/>
      <c r="AT66" s="198"/>
      <c r="AW66" s="198"/>
      <c r="AX66" s="198"/>
      <c r="AY66" s="198"/>
      <c r="AZ66" s="198"/>
      <c r="BA66" s="198"/>
    </row>
    <row r="67" spans="45:53" ht="21">
      <c r="AS67" s="198"/>
      <c r="AT67" s="198"/>
      <c r="AX67" s="198"/>
      <c r="AY67" s="198"/>
      <c r="AZ67" s="198"/>
      <c r="BA67" s="198"/>
    </row>
    <row r="68" spans="45:53">
      <c r="AT68" s="208"/>
    </row>
  </sheetData>
  <mergeCells count="203">
    <mergeCell ref="AH1:AR1"/>
    <mergeCell ref="A2:AB3"/>
    <mergeCell ref="AC2:AR3"/>
    <mergeCell ref="A4:V5"/>
    <mergeCell ref="W4:AR5"/>
    <mergeCell ref="A6:AL8"/>
    <mergeCell ref="AM6:AR6"/>
    <mergeCell ref="AM7:AR8"/>
    <mergeCell ref="A25:A26"/>
    <mergeCell ref="B25:F26"/>
    <mergeCell ref="G25:V25"/>
    <mergeCell ref="Z25:AH25"/>
    <mergeCell ref="AI25:AL26"/>
    <mergeCell ref="A9:AR9"/>
    <mergeCell ref="G11:AR11"/>
    <mergeCell ref="G12:J12"/>
    <mergeCell ref="K12:AB12"/>
    <mergeCell ref="G13:Y13"/>
    <mergeCell ref="X14:AR14"/>
    <mergeCell ref="AM25:AQ26"/>
    <mergeCell ref="AR25:AR26"/>
    <mergeCell ref="G26:V26"/>
    <mergeCell ref="W26:AH26"/>
    <mergeCell ref="AE28:AR28"/>
    <mergeCell ref="B29:I30"/>
    <mergeCell ref="J29:Q30"/>
    <mergeCell ref="R29:S30"/>
    <mergeCell ref="U15:AR15"/>
    <mergeCell ref="G16:AR16"/>
    <mergeCell ref="G17:AR17"/>
    <mergeCell ref="G18:AR18"/>
    <mergeCell ref="G19:AR19"/>
    <mergeCell ref="AD31:AG31"/>
    <mergeCell ref="AH31:AL31"/>
    <mergeCell ref="AM31:AQ31"/>
    <mergeCell ref="B32:E32"/>
    <mergeCell ref="F32:I32"/>
    <mergeCell ref="K32:N32"/>
    <mergeCell ref="P32:S32"/>
    <mergeCell ref="T32:W32"/>
    <mergeCell ref="Y32:AB32"/>
    <mergeCell ref="AD32:AG32"/>
    <mergeCell ref="B31:E31"/>
    <mergeCell ref="F31:J31"/>
    <mergeCell ref="K31:O31"/>
    <mergeCell ref="P31:S31"/>
    <mergeCell ref="T31:X31"/>
    <mergeCell ref="Y31:AC31"/>
    <mergeCell ref="AH32:AK32"/>
    <mergeCell ref="AM32:AP32"/>
    <mergeCell ref="B33:E33"/>
    <mergeCell ref="F33:I33"/>
    <mergeCell ref="K33:N33"/>
    <mergeCell ref="P33:S33"/>
    <mergeCell ref="T33:W33"/>
    <mergeCell ref="Y33:AB33"/>
    <mergeCell ref="AD33:AG33"/>
    <mergeCell ref="AH33:AK33"/>
    <mergeCell ref="AM33:AP33"/>
    <mergeCell ref="B34:E34"/>
    <mergeCell ref="F34:I34"/>
    <mergeCell ref="K34:N34"/>
    <mergeCell ref="P34:S34"/>
    <mergeCell ref="T34:W34"/>
    <mergeCell ref="Y34:AB34"/>
    <mergeCell ref="AD34:AG34"/>
    <mergeCell ref="AH34:AK34"/>
    <mergeCell ref="AM34:AP34"/>
    <mergeCell ref="AD35:AG35"/>
    <mergeCell ref="AH35:AK35"/>
    <mergeCell ref="AM35:AP35"/>
    <mergeCell ref="B36:E36"/>
    <mergeCell ref="F36:I36"/>
    <mergeCell ref="K36:N36"/>
    <mergeCell ref="P36:S36"/>
    <mergeCell ref="T36:W36"/>
    <mergeCell ref="Y36:AB36"/>
    <mergeCell ref="AD36:AG36"/>
    <mergeCell ref="B35:E35"/>
    <mergeCell ref="F35:I35"/>
    <mergeCell ref="K35:N35"/>
    <mergeCell ref="P35:S35"/>
    <mergeCell ref="T35:W35"/>
    <mergeCell ref="Y35:AB35"/>
    <mergeCell ref="AH36:AK36"/>
    <mergeCell ref="AM36:AP36"/>
    <mergeCell ref="B37:E37"/>
    <mergeCell ref="F37:I37"/>
    <mergeCell ref="K37:N37"/>
    <mergeCell ref="P37:S37"/>
    <mergeCell ref="T37:W37"/>
    <mergeCell ref="Y37:AB37"/>
    <mergeCell ref="AD37:AG37"/>
    <mergeCell ref="AH37:AK37"/>
    <mergeCell ref="AM37:AP37"/>
    <mergeCell ref="B38:E38"/>
    <mergeCell ref="F38:I38"/>
    <mergeCell ref="K38:N38"/>
    <mergeCell ref="P38:S38"/>
    <mergeCell ref="T38:W38"/>
    <mergeCell ref="Y38:AB38"/>
    <mergeCell ref="AD38:AG38"/>
    <mergeCell ref="AH38:AK38"/>
    <mergeCell ref="AM38:AP38"/>
    <mergeCell ref="AH40:AK40"/>
    <mergeCell ref="AM40:AP40"/>
    <mergeCell ref="B41:AQ41"/>
    <mergeCell ref="B43:N44"/>
    <mergeCell ref="O43:S44"/>
    <mergeCell ref="T43:V44"/>
    <mergeCell ref="AD39:AG39"/>
    <mergeCell ref="AH39:AK39"/>
    <mergeCell ref="AM39:AP39"/>
    <mergeCell ref="B40:E40"/>
    <mergeCell ref="F40:I40"/>
    <mergeCell ref="K40:N40"/>
    <mergeCell ref="P40:S40"/>
    <mergeCell ref="T40:W40"/>
    <mergeCell ref="Y40:AB40"/>
    <mergeCell ref="AD40:AG40"/>
    <mergeCell ref="B39:E39"/>
    <mergeCell ref="F39:I39"/>
    <mergeCell ref="K39:N39"/>
    <mergeCell ref="P39:S39"/>
    <mergeCell ref="T39:W39"/>
    <mergeCell ref="Y39:AB39"/>
    <mergeCell ref="AH46:AK46"/>
    <mergeCell ref="AM46:AP46"/>
    <mergeCell ref="B47:E47"/>
    <mergeCell ref="F47:I47"/>
    <mergeCell ref="K47:N47"/>
    <mergeCell ref="P47:S47"/>
    <mergeCell ref="T47:W47"/>
    <mergeCell ref="Y47:AB47"/>
    <mergeCell ref="AD45:AG45"/>
    <mergeCell ref="AH45:AL45"/>
    <mergeCell ref="AM45:AQ45"/>
    <mergeCell ref="B46:E46"/>
    <mergeCell ref="F46:I46"/>
    <mergeCell ref="K46:N46"/>
    <mergeCell ref="P46:S46"/>
    <mergeCell ref="T46:W46"/>
    <mergeCell ref="Y46:AB46"/>
    <mergeCell ref="AD46:AG46"/>
    <mergeCell ref="B45:E45"/>
    <mergeCell ref="F45:J45"/>
    <mergeCell ref="K45:O45"/>
    <mergeCell ref="P45:S45"/>
    <mergeCell ref="T45:X45"/>
    <mergeCell ref="Y45:AC45"/>
    <mergeCell ref="L52:O52"/>
    <mergeCell ref="P52:U52"/>
    <mergeCell ref="V52:Y52"/>
    <mergeCell ref="Z52:AE52"/>
    <mergeCell ref="AG52:AJ52"/>
    <mergeCell ref="AK52:AP52"/>
    <mergeCell ref="B48:AQ48"/>
    <mergeCell ref="A50:A61"/>
    <mergeCell ref="B50:AP50"/>
    <mergeCell ref="AQ50:AR61"/>
    <mergeCell ref="B51:K51"/>
    <mergeCell ref="L51:U51"/>
    <mergeCell ref="V51:AE51"/>
    <mergeCell ref="AG51:AP51"/>
    <mergeCell ref="B52:E52"/>
    <mergeCell ref="F52:K52"/>
    <mergeCell ref="AG53:AJ53"/>
    <mergeCell ref="AK53:AO53"/>
    <mergeCell ref="B54:E54"/>
    <mergeCell ref="F54:J54"/>
    <mergeCell ref="L54:O54"/>
    <mergeCell ref="P54:T54"/>
    <mergeCell ref="V54:Y54"/>
    <mergeCell ref="Z54:AD54"/>
    <mergeCell ref="AG54:AP54"/>
    <mergeCell ref="B53:E53"/>
    <mergeCell ref="F53:J53"/>
    <mergeCell ref="L53:O53"/>
    <mergeCell ref="P53:T53"/>
    <mergeCell ref="V53:Y53"/>
    <mergeCell ref="Z53:AD53"/>
    <mergeCell ref="I60:L60"/>
    <mergeCell ref="M60:P60"/>
    <mergeCell ref="R60:U60"/>
    <mergeCell ref="V60:Y60"/>
    <mergeCell ref="AA60:AD60"/>
    <mergeCell ref="AE60:AH60"/>
    <mergeCell ref="AG55:AJ55"/>
    <mergeCell ref="AK55:AO55"/>
    <mergeCell ref="B58:N58"/>
    <mergeCell ref="O58:S58"/>
    <mergeCell ref="I59:L59"/>
    <mergeCell ref="M59:Q59"/>
    <mergeCell ref="R59:U59"/>
    <mergeCell ref="V59:Z59"/>
    <mergeCell ref="AA59:AD59"/>
    <mergeCell ref="AE59:AI59"/>
    <mergeCell ref="B55:E55"/>
    <mergeCell ref="F55:J55"/>
    <mergeCell ref="L55:O55"/>
    <mergeCell ref="P55:T55"/>
    <mergeCell ref="V55:Y55"/>
    <mergeCell ref="Z55:AD55"/>
  </mergeCells>
  <phoneticPr fontId="6"/>
  <printOptions horizontalCentered="1" verticalCentered="1"/>
  <pageMargins left="0.19685039370078741" right="0.19685039370078741" top="0.19685039370078741" bottom="0" header="0" footer="0"/>
  <pageSetup paperSize="9" scale="53"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99FF"/>
  </sheetPr>
  <dimension ref="A1:DY147"/>
  <sheetViews>
    <sheetView showGridLines="0" zoomScale="70" zoomScaleNormal="70" workbookViewId="0">
      <selection activeCell="C1" sqref="C1"/>
    </sheetView>
  </sheetViews>
  <sheetFormatPr defaultColWidth="9" defaultRowHeight="10.5" customHeight="1"/>
  <cols>
    <col min="1" max="96" width="1.875" style="63" customWidth="1"/>
    <col min="97" max="97" width="3.125" style="63" customWidth="1"/>
    <col min="98" max="100" width="1.625" style="63" customWidth="1"/>
    <col min="101" max="101" width="24.625" style="63" customWidth="1"/>
    <col min="102" max="102" width="26" style="63" customWidth="1"/>
    <col min="103" max="111" width="10" style="63" customWidth="1"/>
    <col min="112" max="138" width="1.625" style="63" customWidth="1"/>
    <col min="139" max="16384" width="9" style="63"/>
  </cols>
  <sheetData>
    <row r="1" spans="1:129" ht="10.5" customHeight="1">
      <c r="CP1" s="497"/>
      <c r="CQ1" s="497"/>
      <c r="CR1" s="497"/>
      <c r="CS1" s="497"/>
      <c r="CW1" s="1"/>
      <c r="CX1" s="1"/>
    </row>
    <row r="2" spans="1:129" ht="10.5" customHeight="1" thickBot="1">
      <c r="I2" s="246"/>
      <c r="J2" s="246"/>
      <c r="K2" s="246"/>
      <c r="L2" s="246"/>
      <c r="M2" s="246"/>
      <c r="N2" s="246"/>
      <c r="O2" s="246"/>
      <c r="P2" s="246"/>
      <c r="Q2" s="246"/>
      <c r="R2" s="246"/>
      <c r="S2" s="246"/>
      <c r="T2" s="246"/>
      <c r="U2" s="246"/>
      <c r="V2" s="246"/>
      <c r="W2" s="246"/>
      <c r="X2" s="246"/>
      <c r="Y2" s="246"/>
      <c r="Z2" s="246"/>
      <c r="AA2" s="246"/>
      <c r="AB2" s="246"/>
      <c r="AC2" s="246"/>
      <c r="AD2" s="246"/>
      <c r="AE2" s="246"/>
      <c r="AF2" s="246"/>
      <c r="CP2" s="656"/>
      <c r="CQ2" s="656"/>
      <c r="CR2" s="656"/>
      <c r="CS2" s="656"/>
      <c r="CW2" s="1"/>
      <c r="CX2" s="1"/>
    </row>
    <row r="3" spans="1:129" s="1" customFormat="1" ht="12.75" customHeight="1" thickTop="1">
      <c r="B3" s="657" t="s">
        <v>155</v>
      </c>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7"/>
      <c r="AC3" s="657"/>
      <c r="AE3" s="247"/>
      <c r="AF3" s="658" t="s">
        <v>173</v>
      </c>
      <c r="AG3" s="659"/>
      <c r="AH3" s="659"/>
      <c r="AI3" s="659"/>
      <c r="AJ3" s="659"/>
      <c r="AK3" s="659"/>
      <c r="AL3" s="659"/>
      <c r="AM3" s="660"/>
      <c r="AN3" s="667" t="s">
        <v>156</v>
      </c>
      <c r="AO3" s="667"/>
      <c r="AP3" s="667"/>
      <c r="AQ3" s="667"/>
      <c r="AR3" s="667"/>
      <c r="AS3" s="667"/>
      <c r="AT3" s="667"/>
      <c r="AU3" s="667"/>
      <c r="AV3" s="667"/>
      <c r="AW3" s="667"/>
      <c r="AX3" s="667"/>
      <c r="AY3" s="667"/>
      <c r="AZ3" s="667"/>
      <c r="BA3" s="667"/>
      <c r="BB3" s="667"/>
      <c r="BC3" s="667"/>
      <c r="BD3" s="667"/>
      <c r="BE3" s="667"/>
      <c r="BF3" s="667"/>
      <c r="BG3" s="667"/>
      <c r="BH3" s="667"/>
      <c r="BI3" s="667"/>
      <c r="BJ3" s="667"/>
      <c r="BK3" s="667"/>
      <c r="BL3" s="667"/>
      <c r="BM3" s="667"/>
      <c r="BN3" s="667"/>
      <c r="BO3" s="667"/>
      <c r="BP3" s="667"/>
      <c r="BQ3" s="668"/>
      <c r="BS3" s="673" t="s">
        <v>39</v>
      </c>
      <c r="BT3" s="674"/>
      <c r="BU3" s="4"/>
      <c r="BV3" s="72"/>
      <c r="BW3" s="72"/>
      <c r="BX3" s="72"/>
      <c r="BY3" s="5"/>
      <c r="BZ3" s="6"/>
      <c r="CB3" s="679" t="s">
        <v>103</v>
      </c>
      <c r="CC3" s="680"/>
      <c r="CD3" s="680"/>
      <c r="CE3" s="680"/>
      <c r="CF3" s="680"/>
      <c r="CG3" s="680"/>
      <c r="CH3" s="680"/>
      <c r="CI3" s="680"/>
      <c r="CJ3" s="680"/>
      <c r="CK3" s="680"/>
      <c r="CL3" s="680"/>
      <c r="CM3" s="680"/>
      <c r="CN3" s="680"/>
      <c r="CO3" s="680"/>
      <c r="CP3" s="680"/>
      <c r="CQ3" s="680"/>
      <c r="CR3" s="680"/>
      <c r="CS3" s="681"/>
    </row>
    <row r="4" spans="1:129" s="1" customFormat="1" ht="10.5" customHeight="1" thickBot="1">
      <c r="B4" s="657"/>
      <c r="C4" s="657"/>
      <c r="D4" s="657"/>
      <c r="E4" s="657"/>
      <c r="F4" s="657"/>
      <c r="G4" s="657"/>
      <c r="H4" s="657"/>
      <c r="I4" s="657"/>
      <c r="J4" s="657"/>
      <c r="K4" s="657"/>
      <c r="L4" s="657"/>
      <c r="M4" s="657"/>
      <c r="N4" s="657"/>
      <c r="O4" s="657"/>
      <c r="P4" s="657"/>
      <c r="Q4" s="657"/>
      <c r="R4" s="657"/>
      <c r="S4" s="657"/>
      <c r="T4" s="657"/>
      <c r="U4" s="657"/>
      <c r="V4" s="657"/>
      <c r="W4" s="657"/>
      <c r="X4" s="657"/>
      <c r="Y4" s="657"/>
      <c r="Z4" s="657"/>
      <c r="AA4" s="657"/>
      <c r="AB4" s="657"/>
      <c r="AC4" s="657"/>
      <c r="AD4" s="248"/>
      <c r="AE4" s="247"/>
      <c r="AF4" s="661"/>
      <c r="AG4" s="662"/>
      <c r="AH4" s="662"/>
      <c r="AI4" s="662"/>
      <c r="AJ4" s="662"/>
      <c r="AK4" s="662"/>
      <c r="AL4" s="662"/>
      <c r="AM4" s="663"/>
      <c r="AN4" s="669"/>
      <c r="AO4" s="669"/>
      <c r="AP4" s="669"/>
      <c r="AQ4" s="669"/>
      <c r="AR4" s="669"/>
      <c r="AS4" s="669"/>
      <c r="AT4" s="669"/>
      <c r="AU4" s="669"/>
      <c r="AV4" s="669"/>
      <c r="AW4" s="669"/>
      <c r="AX4" s="669"/>
      <c r="AY4" s="669"/>
      <c r="AZ4" s="669"/>
      <c r="BA4" s="669"/>
      <c r="BB4" s="669"/>
      <c r="BC4" s="669"/>
      <c r="BD4" s="669"/>
      <c r="BE4" s="669"/>
      <c r="BF4" s="669"/>
      <c r="BG4" s="669"/>
      <c r="BH4" s="669"/>
      <c r="BI4" s="669"/>
      <c r="BJ4" s="669"/>
      <c r="BK4" s="669"/>
      <c r="BL4" s="669"/>
      <c r="BM4" s="669"/>
      <c r="BN4" s="669"/>
      <c r="BO4" s="669"/>
      <c r="BP4" s="669"/>
      <c r="BQ4" s="670"/>
      <c r="BS4" s="675"/>
      <c r="BT4" s="676"/>
      <c r="BU4" s="8"/>
      <c r="BV4" s="2"/>
      <c r="BW4" s="2"/>
      <c r="BX4" s="2"/>
      <c r="BZ4" s="3"/>
      <c r="CB4" s="682"/>
      <c r="CC4" s="683"/>
      <c r="CD4" s="683"/>
      <c r="CE4" s="683"/>
      <c r="CF4" s="683"/>
      <c r="CG4" s="683"/>
      <c r="CH4" s="683"/>
      <c r="CI4" s="683"/>
      <c r="CJ4" s="683"/>
      <c r="CK4" s="683"/>
      <c r="CL4" s="683"/>
      <c r="CM4" s="683"/>
      <c r="CN4" s="683"/>
      <c r="CO4" s="683"/>
      <c r="CP4" s="683"/>
      <c r="CQ4" s="683"/>
      <c r="CR4" s="683"/>
      <c r="CS4" s="684"/>
    </row>
    <row r="5" spans="1:129" s="1" customFormat="1" ht="10.5" customHeight="1">
      <c r="B5" s="657"/>
      <c r="C5" s="657"/>
      <c r="D5" s="657"/>
      <c r="E5" s="657"/>
      <c r="F5" s="657"/>
      <c r="G5" s="657"/>
      <c r="H5" s="657"/>
      <c r="I5" s="657"/>
      <c r="J5" s="657"/>
      <c r="K5" s="657"/>
      <c r="L5" s="657"/>
      <c r="M5" s="657"/>
      <c r="N5" s="657"/>
      <c r="O5" s="657"/>
      <c r="P5" s="657"/>
      <c r="Q5" s="657"/>
      <c r="R5" s="657"/>
      <c r="S5" s="657"/>
      <c r="T5" s="657"/>
      <c r="U5" s="657"/>
      <c r="V5" s="657"/>
      <c r="W5" s="657"/>
      <c r="X5" s="657"/>
      <c r="Y5" s="657"/>
      <c r="Z5" s="657"/>
      <c r="AA5" s="657"/>
      <c r="AB5" s="657"/>
      <c r="AC5" s="657"/>
      <c r="AD5" s="248"/>
      <c r="AE5" s="247"/>
      <c r="AF5" s="661"/>
      <c r="AG5" s="662"/>
      <c r="AH5" s="662"/>
      <c r="AI5" s="662"/>
      <c r="AJ5" s="662"/>
      <c r="AK5" s="662"/>
      <c r="AL5" s="662"/>
      <c r="AM5" s="663"/>
      <c r="AN5" s="669"/>
      <c r="AO5" s="669"/>
      <c r="AP5" s="669"/>
      <c r="AQ5" s="669"/>
      <c r="AR5" s="669"/>
      <c r="AS5" s="669"/>
      <c r="AT5" s="669"/>
      <c r="AU5" s="669"/>
      <c r="AV5" s="669"/>
      <c r="AW5" s="669"/>
      <c r="AX5" s="669"/>
      <c r="AY5" s="669"/>
      <c r="AZ5" s="669"/>
      <c r="BA5" s="669"/>
      <c r="BB5" s="669"/>
      <c r="BC5" s="669"/>
      <c r="BD5" s="669"/>
      <c r="BE5" s="669"/>
      <c r="BF5" s="669"/>
      <c r="BG5" s="669"/>
      <c r="BH5" s="669"/>
      <c r="BI5" s="669"/>
      <c r="BJ5" s="669"/>
      <c r="BK5" s="669"/>
      <c r="BL5" s="669"/>
      <c r="BM5" s="669"/>
      <c r="BN5" s="669"/>
      <c r="BO5" s="669"/>
      <c r="BP5" s="669"/>
      <c r="BQ5" s="670"/>
      <c r="BR5" s="60"/>
      <c r="BS5" s="675"/>
      <c r="BT5" s="676"/>
      <c r="BU5" s="8"/>
      <c r="BV5" s="2"/>
      <c r="BW5" s="2"/>
      <c r="BX5" s="2"/>
      <c r="BZ5" s="3"/>
      <c r="CB5" s="685" t="s">
        <v>104</v>
      </c>
      <c r="CC5" s="686"/>
      <c r="CD5" s="686"/>
      <c r="CE5" s="687"/>
      <c r="CF5" s="686" t="s">
        <v>44</v>
      </c>
      <c r="CG5" s="686"/>
      <c r="CH5" s="634" t="s">
        <v>105</v>
      </c>
      <c r="CI5" s="686"/>
      <c r="CJ5" s="686"/>
      <c r="CK5" s="686"/>
      <c r="CL5" s="686"/>
      <c r="CM5" s="686"/>
      <c r="CN5" s="686"/>
      <c r="CO5" s="687"/>
      <c r="CP5" s="686" t="s">
        <v>44</v>
      </c>
      <c r="CQ5" s="686"/>
      <c r="CR5" s="634" t="s">
        <v>106</v>
      </c>
      <c r="CS5" s="635"/>
      <c r="CW5" s="638"/>
      <c r="CX5" s="639" t="s">
        <v>136</v>
      </c>
    </row>
    <row r="6" spans="1:129" s="1" customFormat="1" ht="10.5" customHeight="1">
      <c r="A6" s="629" t="s">
        <v>157</v>
      </c>
      <c r="B6" s="629"/>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248"/>
      <c r="AE6" s="247"/>
      <c r="AF6" s="661"/>
      <c r="AG6" s="662"/>
      <c r="AH6" s="662"/>
      <c r="AI6" s="662"/>
      <c r="AJ6" s="662"/>
      <c r="AK6" s="662"/>
      <c r="AL6" s="662"/>
      <c r="AM6" s="663"/>
      <c r="AN6" s="669"/>
      <c r="AO6" s="669"/>
      <c r="AP6" s="669"/>
      <c r="AQ6" s="669"/>
      <c r="AR6" s="669"/>
      <c r="AS6" s="669"/>
      <c r="AT6" s="669"/>
      <c r="AU6" s="669"/>
      <c r="AV6" s="669"/>
      <c r="AW6" s="669"/>
      <c r="AX6" s="669"/>
      <c r="AY6" s="669"/>
      <c r="AZ6" s="669"/>
      <c r="BA6" s="669"/>
      <c r="BB6" s="669"/>
      <c r="BC6" s="669"/>
      <c r="BD6" s="669"/>
      <c r="BE6" s="669"/>
      <c r="BF6" s="669"/>
      <c r="BG6" s="669"/>
      <c r="BH6" s="669"/>
      <c r="BI6" s="669"/>
      <c r="BJ6" s="669"/>
      <c r="BK6" s="669"/>
      <c r="BL6" s="669"/>
      <c r="BM6" s="669"/>
      <c r="BN6" s="669"/>
      <c r="BO6" s="669"/>
      <c r="BP6" s="669"/>
      <c r="BQ6" s="670"/>
      <c r="BR6" s="60"/>
      <c r="BS6" s="675"/>
      <c r="BT6" s="676"/>
      <c r="BU6" s="8"/>
      <c r="BV6" s="2"/>
      <c r="BW6" s="2"/>
      <c r="BX6" s="2"/>
      <c r="BZ6" s="3"/>
      <c r="CB6" s="688"/>
      <c r="CC6" s="689"/>
      <c r="CD6" s="689"/>
      <c r="CE6" s="690"/>
      <c r="CF6" s="534"/>
      <c r="CG6" s="534"/>
      <c r="CH6" s="636"/>
      <c r="CI6" s="689"/>
      <c r="CJ6" s="689"/>
      <c r="CK6" s="689"/>
      <c r="CL6" s="689"/>
      <c r="CM6" s="689"/>
      <c r="CN6" s="689"/>
      <c r="CO6" s="690"/>
      <c r="CP6" s="534"/>
      <c r="CQ6" s="534"/>
      <c r="CR6" s="636"/>
      <c r="CS6" s="637"/>
      <c r="CW6" s="638"/>
      <c r="CX6" s="639"/>
    </row>
    <row r="7" spans="1:129" s="1" customFormat="1" ht="10.5" customHeight="1">
      <c r="A7" s="629"/>
      <c r="B7" s="629"/>
      <c r="C7" s="629"/>
      <c r="D7" s="629"/>
      <c r="E7" s="629"/>
      <c r="F7" s="629"/>
      <c r="G7" s="629"/>
      <c r="H7" s="629"/>
      <c r="I7" s="629"/>
      <c r="J7" s="629"/>
      <c r="K7" s="629"/>
      <c r="L7" s="629"/>
      <c r="M7" s="629"/>
      <c r="N7" s="629"/>
      <c r="O7" s="629"/>
      <c r="P7" s="629"/>
      <c r="Q7" s="629"/>
      <c r="R7" s="629"/>
      <c r="S7" s="629"/>
      <c r="T7" s="629"/>
      <c r="U7" s="629"/>
      <c r="V7" s="629"/>
      <c r="W7" s="629"/>
      <c r="X7" s="629"/>
      <c r="Y7" s="629"/>
      <c r="Z7" s="629"/>
      <c r="AA7" s="629"/>
      <c r="AB7" s="629"/>
      <c r="AC7" s="629"/>
      <c r="AD7" s="248"/>
      <c r="AE7" s="247"/>
      <c r="AF7" s="661"/>
      <c r="AG7" s="662"/>
      <c r="AH7" s="662"/>
      <c r="AI7" s="662"/>
      <c r="AJ7" s="662"/>
      <c r="AK7" s="662"/>
      <c r="AL7" s="662"/>
      <c r="AM7" s="663"/>
      <c r="AN7" s="669"/>
      <c r="AO7" s="669"/>
      <c r="AP7" s="669"/>
      <c r="AQ7" s="669"/>
      <c r="AR7" s="669"/>
      <c r="AS7" s="669"/>
      <c r="AT7" s="669"/>
      <c r="AU7" s="669"/>
      <c r="AV7" s="669"/>
      <c r="AW7" s="669"/>
      <c r="AX7" s="669"/>
      <c r="AY7" s="669"/>
      <c r="AZ7" s="669"/>
      <c r="BA7" s="669"/>
      <c r="BB7" s="669"/>
      <c r="BC7" s="669"/>
      <c r="BD7" s="669"/>
      <c r="BE7" s="669"/>
      <c r="BF7" s="669"/>
      <c r="BG7" s="669"/>
      <c r="BH7" s="669"/>
      <c r="BI7" s="669"/>
      <c r="BJ7" s="669"/>
      <c r="BK7" s="669"/>
      <c r="BL7" s="669"/>
      <c r="BM7" s="669"/>
      <c r="BN7" s="669"/>
      <c r="BO7" s="669"/>
      <c r="BP7" s="669"/>
      <c r="BQ7" s="670"/>
      <c r="BR7" s="60"/>
      <c r="BS7" s="675"/>
      <c r="BT7" s="676"/>
      <c r="BU7" s="8"/>
      <c r="BV7" s="2"/>
      <c r="BW7" s="2"/>
      <c r="BX7" s="2"/>
      <c r="BZ7" s="3"/>
      <c r="CB7" s="640" t="str">
        <f>CY7</f>
        <v>10</v>
      </c>
      <c r="CC7" s="641"/>
      <c r="CD7" s="641"/>
      <c r="CE7" s="642"/>
      <c r="CF7" s="534"/>
      <c r="CG7" s="534"/>
      <c r="CH7" s="649" t="str">
        <f>DA7</f>
        <v>5453</v>
      </c>
      <c r="CI7" s="641"/>
      <c r="CJ7" s="641"/>
      <c r="CK7" s="641"/>
      <c r="CL7" s="641"/>
      <c r="CM7" s="641"/>
      <c r="CN7" s="641"/>
      <c r="CO7" s="642"/>
      <c r="CP7" s="534"/>
      <c r="CQ7" s="534"/>
      <c r="CR7" s="649" t="str">
        <f>DB7</f>
        <v>0</v>
      </c>
      <c r="CS7" s="652"/>
      <c r="CW7" s="632" t="s">
        <v>52</v>
      </c>
      <c r="CX7" s="655" t="str">
        <f>VLOOKUP($CX$5,[1]作成用リスト!$A$3:$AX$515,2,FALSE)</f>
        <v>10-5453-0</v>
      </c>
      <c r="CY7" s="628" t="str">
        <f>VLOOKUP($CX$5,[1]作成用リスト!$A$3:$AX$515,4,FALSE)</f>
        <v>10</v>
      </c>
      <c r="CZ7" s="628" t="str">
        <f>VLOOKUP($CX$5,[1]作成用リスト!$A$3:$AX$515,6,FALSE)</f>
        <v>5453-0</v>
      </c>
      <c r="DA7" s="628" t="str">
        <f>LEFT(CZ7,4)</f>
        <v>5453</v>
      </c>
      <c r="DB7" s="628" t="str">
        <f>RIGHT(CZ7,1)</f>
        <v>0</v>
      </c>
    </row>
    <row r="8" spans="1:129" s="1" customFormat="1" ht="10.5" customHeight="1">
      <c r="A8" s="629" t="s">
        <v>158</v>
      </c>
      <c r="B8" s="629"/>
      <c r="C8" s="629"/>
      <c r="D8" s="629"/>
      <c r="E8" s="629"/>
      <c r="F8" s="629"/>
      <c r="G8" s="629"/>
      <c r="H8" s="629"/>
      <c r="I8" s="629"/>
      <c r="J8" s="629"/>
      <c r="K8" s="629"/>
      <c r="L8" s="629"/>
      <c r="M8" s="629"/>
      <c r="N8" s="629"/>
      <c r="O8" s="629"/>
      <c r="P8" s="629"/>
      <c r="Q8" s="629"/>
      <c r="R8" s="629"/>
      <c r="S8" s="629"/>
      <c r="T8" s="629"/>
      <c r="U8" s="629"/>
      <c r="V8" s="629"/>
      <c r="W8" s="629"/>
      <c r="X8" s="629"/>
      <c r="Y8" s="629"/>
      <c r="Z8" s="629"/>
      <c r="AA8" s="629"/>
      <c r="AB8" s="629"/>
      <c r="AC8" s="629"/>
      <c r="AD8" s="248"/>
      <c r="AE8" s="247"/>
      <c r="AF8" s="661"/>
      <c r="AG8" s="662"/>
      <c r="AH8" s="662"/>
      <c r="AI8" s="662"/>
      <c r="AJ8" s="662"/>
      <c r="AK8" s="662"/>
      <c r="AL8" s="662"/>
      <c r="AM8" s="663"/>
      <c r="AN8" s="669"/>
      <c r="AO8" s="669"/>
      <c r="AP8" s="669"/>
      <c r="AQ8" s="669"/>
      <c r="AR8" s="669"/>
      <c r="AS8" s="669"/>
      <c r="AT8" s="669"/>
      <c r="AU8" s="669"/>
      <c r="AV8" s="669"/>
      <c r="AW8" s="669"/>
      <c r="AX8" s="669"/>
      <c r="AY8" s="669"/>
      <c r="AZ8" s="669"/>
      <c r="BA8" s="669"/>
      <c r="BB8" s="669"/>
      <c r="BC8" s="669"/>
      <c r="BD8" s="669"/>
      <c r="BE8" s="669"/>
      <c r="BF8" s="669"/>
      <c r="BG8" s="669"/>
      <c r="BH8" s="669"/>
      <c r="BI8" s="669"/>
      <c r="BJ8" s="669"/>
      <c r="BK8" s="669"/>
      <c r="BL8" s="669"/>
      <c r="BM8" s="669"/>
      <c r="BN8" s="669"/>
      <c r="BO8" s="669"/>
      <c r="BP8" s="669"/>
      <c r="BQ8" s="670"/>
      <c r="BR8" s="73"/>
      <c r="BS8" s="675"/>
      <c r="BT8" s="676"/>
      <c r="BU8" s="8"/>
      <c r="BV8" s="2"/>
      <c r="BW8" s="2"/>
      <c r="BX8" s="2"/>
      <c r="BY8" s="534" t="s">
        <v>40</v>
      </c>
      <c r="BZ8" s="630"/>
      <c r="CB8" s="643"/>
      <c r="CC8" s="644"/>
      <c r="CD8" s="644"/>
      <c r="CE8" s="645"/>
      <c r="CF8" s="534"/>
      <c r="CG8" s="534"/>
      <c r="CH8" s="650"/>
      <c r="CI8" s="644"/>
      <c r="CJ8" s="644"/>
      <c r="CK8" s="644"/>
      <c r="CL8" s="644"/>
      <c r="CM8" s="644"/>
      <c r="CN8" s="644"/>
      <c r="CO8" s="645"/>
      <c r="CP8" s="534"/>
      <c r="CQ8" s="534"/>
      <c r="CR8" s="650"/>
      <c r="CS8" s="653"/>
      <c r="CW8" s="632"/>
      <c r="CX8" s="655"/>
      <c r="CY8" s="628"/>
      <c r="CZ8" s="628"/>
      <c r="DA8" s="628"/>
      <c r="DB8" s="628"/>
    </row>
    <row r="9" spans="1:129" s="1" customFormat="1" ht="10.5" customHeight="1" thickBot="1">
      <c r="A9" s="629"/>
      <c r="B9" s="629"/>
      <c r="C9" s="629"/>
      <c r="D9" s="629"/>
      <c r="E9" s="629"/>
      <c r="F9" s="629"/>
      <c r="G9" s="629"/>
      <c r="H9" s="629"/>
      <c r="I9" s="629"/>
      <c r="J9" s="629"/>
      <c r="K9" s="629"/>
      <c r="L9" s="629"/>
      <c r="M9" s="629"/>
      <c r="N9" s="629"/>
      <c r="O9" s="629"/>
      <c r="P9" s="629"/>
      <c r="Q9" s="629"/>
      <c r="R9" s="629"/>
      <c r="S9" s="629"/>
      <c r="T9" s="629"/>
      <c r="U9" s="629"/>
      <c r="V9" s="629"/>
      <c r="W9" s="629"/>
      <c r="X9" s="629"/>
      <c r="Y9" s="629"/>
      <c r="Z9" s="629"/>
      <c r="AA9" s="629"/>
      <c r="AB9" s="629"/>
      <c r="AC9" s="629"/>
      <c r="AD9" s="248"/>
      <c r="AE9" s="247"/>
      <c r="AF9" s="664"/>
      <c r="AG9" s="665"/>
      <c r="AH9" s="665"/>
      <c r="AI9" s="665"/>
      <c r="AJ9" s="665"/>
      <c r="AK9" s="665"/>
      <c r="AL9" s="665"/>
      <c r="AM9" s="666"/>
      <c r="AN9" s="671"/>
      <c r="AO9" s="671"/>
      <c r="AP9" s="671"/>
      <c r="AQ9" s="671"/>
      <c r="AR9" s="671"/>
      <c r="AS9" s="671"/>
      <c r="AT9" s="671"/>
      <c r="AU9" s="671"/>
      <c r="AV9" s="671"/>
      <c r="AW9" s="671"/>
      <c r="AX9" s="671"/>
      <c r="AY9" s="671"/>
      <c r="AZ9" s="671"/>
      <c r="BA9" s="671"/>
      <c r="BB9" s="671"/>
      <c r="BC9" s="671"/>
      <c r="BD9" s="671"/>
      <c r="BE9" s="671"/>
      <c r="BF9" s="671"/>
      <c r="BG9" s="671"/>
      <c r="BH9" s="671"/>
      <c r="BI9" s="671"/>
      <c r="BJ9" s="671"/>
      <c r="BK9" s="671"/>
      <c r="BL9" s="671"/>
      <c r="BM9" s="671"/>
      <c r="BN9" s="671"/>
      <c r="BO9" s="671"/>
      <c r="BP9" s="671"/>
      <c r="BQ9" s="672"/>
      <c r="BR9" s="73"/>
      <c r="BS9" s="677"/>
      <c r="BT9" s="678"/>
      <c r="BU9" s="10"/>
      <c r="BV9" s="74"/>
      <c r="BW9" s="74"/>
      <c r="BX9" s="74"/>
      <c r="BY9" s="543"/>
      <c r="BZ9" s="631"/>
      <c r="CB9" s="646"/>
      <c r="CC9" s="647"/>
      <c r="CD9" s="647"/>
      <c r="CE9" s="648"/>
      <c r="CF9" s="543"/>
      <c r="CG9" s="543"/>
      <c r="CH9" s="651"/>
      <c r="CI9" s="647"/>
      <c r="CJ9" s="647"/>
      <c r="CK9" s="647"/>
      <c r="CL9" s="647"/>
      <c r="CM9" s="647"/>
      <c r="CN9" s="647"/>
      <c r="CO9" s="648"/>
      <c r="CP9" s="543"/>
      <c r="CQ9" s="543"/>
      <c r="CR9" s="651"/>
      <c r="CS9" s="654"/>
      <c r="CW9" s="632" t="s">
        <v>53</v>
      </c>
      <c r="CX9" s="598" t="str">
        <f>IF(VLOOKUP($CX$5,[1]作成用リスト!$A$3:$AX$515,47,FALSE)="","",VLOOKUP($CX$5,[1]作成用リスト!$A$3:$AX$515,47,FALSE))</f>
        <v>埼玉県社会保険労務士協同組合</v>
      </c>
    </row>
    <row r="10" spans="1:129" s="1" customFormat="1" ht="10.5" customHeight="1" thickTop="1" thickBot="1">
      <c r="A10" s="633" t="s">
        <v>159</v>
      </c>
      <c r="B10" s="633"/>
      <c r="C10" s="633"/>
      <c r="D10" s="633"/>
      <c r="E10" s="633"/>
      <c r="F10" s="633"/>
      <c r="G10" s="633"/>
      <c r="H10" s="633"/>
      <c r="I10" s="633"/>
      <c r="J10" s="633"/>
      <c r="K10" s="633"/>
      <c r="L10" s="633"/>
      <c r="M10" s="633"/>
      <c r="N10" s="633"/>
      <c r="O10" s="633"/>
      <c r="P10" s="633"/>
      <c r="Q10" s="633"/>
      <c r="R10" s="633"/>
      <c r="S10" s="633"/>
      <c r="T10" s="633"/>
      <c r="U10" s="633"/>
      <c r="V10" s="633"/>
      <c r="W10" s="633"/>
      <c r="X10" s="633"/>
      <c r="Y10" s="633"/>
      <c r="Z10" s="633"/>
      <c r="AA10" s="633"/>
      <c r="AB10" s="633"/>
      <c r="AC10" s="633"/>
      <c r="AD10" s="248"/>
      <c r="AE10" s="248"/>
      <c r="AF10" s="252"/>
      <c r="AG10" s="252"/>
      <c r="AH10" s="252"/>
      <c r="AI10" s="252"/>
      <c r="AJ10" s="252"/>
      <c r="AK10" s="252"/>
      <c r="AL10" s="252"/>
      <c r="AM10" s="252"/>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253"/>
      <c r="BO10" s="253"/>
      <c r="BP10" s="253"/>
      <c r="BQ10" s="253"/>
      <c r="BR10" s="73"/>
      <c r="BS10" s="76"/>
      <c r="BT10" s="76"/>
      <c r="BV10" s="2"/>
      <c r="BW10" s="2"/>
      <c r="BX10" s="2"/>
      <c r="BY10" s="61"/>
      <c r="BZ10" s="254"/>
      <c r="CB10" s="255"/>
      <c r="CC10" s="255"/>
      <c r="CD10" s="255"/>
      <c r="CE10" s="255"/>
      <c r="CF10" s="61"/>
      <c r="CG10" s="61"/>
      <c r="CH10" s="255"/>
      <c r="CI10" s="255"/>
      <c r="CJ10" s="255"/>
      <c r="CK10" s="255"/>
      <c r="CL10" s="255"/>
      <c r="CM10" s="255"/>
      <c r="CN10" s="255"/>
      <c r="CO10" s="255"/>
      <c r="CP10" s="61"/>
      <c r="CQ10" s="61"/>
      <c r="CR10" s="255"/>
      <c r="CS10" s="255"/>
      <c r="CW10" s="632"/>
      <c r="CX10" s="598"/>
    </row>
    <row r="11" spans="1:129" s="1" customFormat="1" ht="15" customHeight="1">
      <c r="A11" s="633"/>
      <c r="B11" s="633"/>
      <c r="C11" s="633"/>
      <c r="D11" s="633"/>
      <c r="E11" s="633"/>
      <c r="F11" s="633"/>
      <c r="G11" s="633"/>
      <c r="H11" s="633"/>
      <c r="I11" s="633"/>
      <c r="J11" s="633"/>
      <c r="K11" s="633"/>
      <c r="L11" s="633"/>
      <c r="M11" s="633"/>
      <c r="N11" s="633"/>
      <c r="O11" s="633"/>
      <c r="P11" s="633"/>
      <c r="Q11" s="633"/>
      <c r="R11" s="633"/>
      <c r="S11" s="633"/>
      <c r="T11" s="633"/>
      <c r="U11" s="633"/>
      <c r="V11" s="633"/>
      <c r="W11" s="633"/>
      <c r="X11" s="633"/>
      <c r="Y11" s="633"/>
      <c r="Z11" s="633"/>
      <c r="AA11" s="633"/>
      <c r="AB11" s="633"/>
      <c r="AC11" s="633"/>
      <c r="AD11" s="7"/>
      <c r="AE11" s="110"/>
      <c r="AF11" s="110" t="s">
        <v>174</v>
      </c>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319"/>
      <c r="BJ11" s="319"/>
      <c r="BK11" s="319"/>
      <c r="BL11" s="319"/>
      <c r="BM11" s="319"/>
      <c r="BN11" s="7"/>
      <c r="BO11" s="7"/>
      <c r="BP11" s="7"/>
      <c r="BQ11" s="320" t="s">
        <v>175</v>
      </c>
      <c r="BR11" s="320"/>
      <c r="BS11" s="320"/>
      <c r="BT11" s="320"/>
      <c r="BU11" s="320"/>
      <c r="BV11" s="321"/>
      <c r="BW11" s="110"/>
      <c r="BX11" s="322"/>
      <c r="BY11" s="323"/>
      <c r="BZ11" s="324"/>
      <c r="CA11" s="61"/>
      <c r="CB11" s="61"/>
      <c r="CF11" s="61"/>
      <c r="CG11" s="61"/>
      <c r="CP11" s="61"/>
      <c r="CQ11" s="61"/>
      <c r="CW11" s="256"/>
      <c r="CX11" s="257"/>
    </row>
    <row r="12" spans="1:129" s="1" customFormat="1" ht="15" customHeight="1" thickBot="1">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325"/>
      <c r="AZ12" s="325"/>
      <c r="BA12" s="325"/>
      <c r="BB12" s="325"/>
      <c r="BC12" s="325"/>
      <c r="BD12" s="325"/>
      <c r="BE12" s="325"/>
      <c r="BF12" s="325"/>
      <c r="BG12" s="325"/>
      <c r="BH12" s="110"/>
      <c r="BI12" s="110"/>
      <c r="BJ12" s="110"/>
      <c r="BK12" s="110"/>
      <c r="BL12" s="110"/>
      <c r="BM12" s="110"/>
      <c r="BN12" s="7"/>
      <c r="BO12" s="7"/>
      <c r="BP12" s="7"/>
      <c r="BQ12" s="320" t="s">
        <v>176</v>
      </c>
      <c r="BR12" s="320"/>
      <c r="BS12" s="320"/>
      <c r="BT12" s="320"/>
      <c r="BU12" s="320"/>
      <c r="BV12" s="320"/>
      <c r="BW12" s="110"/>
      <c r="BX12" s="326"/>
      <c r="BY12" s="327"/>
      <c r="BZ12" s="328"/>
      <c r="CW12" s="256"/>
      <c r="CX12" s="257"/>
    </row>
    <row r="13" spans="1:129" s="1" customFormat="1" ht="10.5" customHeight="1" thickBot="1">
      <c r="A13" s="329"/>
      <c r="B13" s="329"/>
      <c r="C13" s="329"/>
      <c r="D13" s="329"/>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325"/>
      <c r="AZ13" s="325"/>
      <c r="BA13" s="325"/>
      <c r="BB13" s="325"/>
      <c r="BC13" s="325"/>
      <c r="BD13" s="325"/>
      <c r="BE13" s="325"/>
      <c r="BF13" s="325"/>
      <c r="BG13" s="325"/>
      <c r="BH13" s="110"/>
      <c r="BI13" s="110"/>
      <c r="BJ13" s="110"/>
      <c r="BK13" s="110"/>
      <c r="BL13" s="110"/>
      <c r="BM13" s="110"/>
      <c r="BN13" s="110"/>
      <c r="BO13" s="110"/>
      <c r="BP13" s="110"/>
      <c r="BQ13" s="110"/>
      <c r="BR13" s="110"/>
      <c r="BS13" s="110"/>
      <c r="BT13" s="110"/>
      <c r="BU13" s="110"/>
      <c r="BV13" s="110"/>
      <c r="BW13" s="110"/>
      <c r="BX13" s="111"/>
      <c r="BY13" s="111"/>
      <c r="BZ13" s="111"/>
      <c r="CW13" s="597" t="s">
        <v>54</v>
      </c>
      <c r="CX13" s="598" t="str">
        <f>IF(VLOOKUP($CX$5,[1]作成用リスト!$A$3:$AX$515,49,FALSE)=0,"",VLOOKUP($CX$5,[1]作成用リスト!$A$3:$AX$515,49,FALSE))</f>
        <v/>
      </c>
    </row>
    <row r="14" spans="1:129" ht="20.100000000000001" customHeight="1">
      <c r="A14" s="608" t="s">
        <v>86</v>
      </c>
      <c r="B14" s="609"/>
      <c r="C14" s="609"/>
      <c r="D14" s="609"/>
      <c r="E14" s="614" t="s">
        <v>160</v>
      </c>
      <c r="F14" s="614"/>
      <c r="G14" s="614"/>
      <c r="H14" s="614"/>
      <c r="I14" s="614"/>
      <c r="J14" s="617"/>
      <c r="K14" s="617"/>
      <c r="L14" s="617"/>
      <c r="M14" s="620" t="s">
        <v>87</v>
      </c>
      <c r="N14" s="620"/>
      <c r="O14" s="609"/>
      <c r="P14" s="609"/>
      <c r="Q14" s="609"/>
      <c r="R14" s="620" t="s">
        <v>88</v>
      </c>
      <c r="S14" s="623"/>
      <c r="T14" s="11"/>
      <c r="U14" s="546" t="s">
        <v>41</v>
      </c>
      <c r="V14" s="547"/>
      <c r="W14" s="77" t="s">
        <v>107</v>
      </c>
      <c r="X14" s="78"/>
      <c r="Y14" s="78"/>
      <c r="Z14" s="78"/>
      <c r="AA14" s="78"/>
      <c r="AB14" s="78"/>
      <c r="AC14" s="78"/>
      <c r="AD14" s="13"/>
      <c r="AE14" s="13"/>
      <c r="AF14" s="13"/>
      <c r="AG14" s="13"/>
      <c r="AH14" s="13"/>
      <c r="AI14" s="13"/>
      <c r="AJ14" s="13"/>
      <c r="AK14" s="13"/>
      <c r="AL14" s="14"/>
      <c r="AM14" s="14"/>
      <c r="AN14" s="14"/>
      <c r="AO14" s="15"/>
      <c r="AP14" s="15"/>
      <c r="AQ14" s="15"/>
      <c r="AR14" s="15"/>
      <c r="AS14" s="15"/>
      <c r="AT14" s="15"/>
      <c r="AU14" s="14"/>
      <c r="AV14" s="14"/>
      <c r="AW14" s="16"/>
      <c r="AX14" s="16"/>
      <c r="AY14" s="16"/>
      <c r="AZ14" s="16"/>
      <c r="BA14" s="577"/>
      <c r="BB14" s="577"/>
      <c r="BC14" s="577"/>
      <c r="BD14" s="577"/>
      <c r="BE14" s="577"/>
      <c r="BF14" s="577"/>
      <c r="BG14" s="577"/>
      <c r="BH14" s="577"/>
      <c r="BI14" s="577"/>
      <c r="BJ14" s="577"/>
      <c r="BK14" s="577"/>
      <c r="BL14" s="577"/>
      <c r="BM14" s="577"/>
      <c r="BN14" s="577"/>
      <c r="BO14" s="577"/>
      <c r="BP14" s="577"/>
      <c r="BQ14" s="577"/>
      <c r="BR14" s="577"/>
      <c r="BS14" s="577"/>
      <c r="BT14" s="577"/>
      <c r="BU14" s="577"/>
      <c r="BV14" s="626"/>
      <c r="BX14" s="79"/>
      <c r="CE14" s="80" t="s">
        <v>42</v>
      </c>
      <c r="CF14" s="14"/>
      <c r="CG14" s="14"/>
      <c r="CH14" s="14"/>
      <c r="CI14" s="14"/>
      <c r="CJ14" s="14"/>
      <c r="CK14" s="14"/>
      <c r="CL14" s="14"/>
      <c r="CM14" s="14"/>
      <c r="CN14" s="14"/>
      <c r="CO14" s="14"/>
      <c r="CP14" s="14"/>
      <c r="CQ14" s="14"/>
      <c r="CR14" s="14"/>
      <c r="CS14" s="17"/>
      <c r="CW14" s="597"/>
      <c r="CX14" s="598"/>
      <c r="DP14" s="81"/>
      <c r="DQ14" s="81"/>
      <c r="DR14" s="81"/>
      <c r="DS14" s="81"/>
      <c r="DT14" s="81"/>
      <c r="DU14" s="81"/>
      <c r="DV14" s="81"/>
      <c r="DW14" s="81"/>
      <c r="DX14" s="81"/>
      <c r="DY14" s="81"/>
    </row>
    <row r="15" spans="1:129" ht="10.5" customHeight="1">
      <c r="A15" s="610"/>
      <c r="B15" s="611"/>
      <c r="C15" s="611"/>
      <c r="D15" s="611"/>
      <c r="E15" s="615"/>
      <c r="F15" s="615"/>
      <c r="G15" s="615"/>
      <c r="H15" s="615"/>
      <c r="I15" s="615"/>
      <c r="J15" s="618"/>
      <c r="K15" s="618"/>
      <c r="L15" s="618"/>
      <c r="M15" s="621"/>
      <c r="N15" s="621"/>
      <c r="O15" s="611"/>
      <c r="P15" s="611"/>
      <c r="Q15" s="611"/>
      <c r="R15" s="621"/>
      <c r="S15" s="624"/>
      <c r="T15" s="11"/>
      <c r="U15" s="548"/>
      <c r="V15" s="549"/>
      <c r="W15" s="18"/>
      <c r="X15" s="527" t="s">
        <v>43</v>
      </c>
      <c r="Y15" s="527"/>
      <c r="Z15" s="19"/>
      <c r="AA15" s="20"/>
      <c r="AB15" s="21"/>
      <c r="AC15" s="20"/>
      <c r="AD15" s="21"/>
      <c r="AE15" s="20"/>
      <c r="AF15" s="21"/>
      <c r="AG15" s="528" t="s">
        <v>44</v>
      </c>
      <c r="AH15" s="529"/>
      <c r="AI15" s="20"/>
      <c r="AJ15" s="21"/>
      <c r="AK15" s="20"/>
      <c r="AL15" s="21"/>
      <c r="AM15" s="20"/>
      <c r="AN15" s="21"/>
      <c r="AO15" s="20"/>
      <c r="AP15" s="21"/>
      <c r="AQ15" s="22"/>
      <c r="AR15" s="22"/>
      <c r="AS15" s="22"/>
      <c r="AT15" s="22"/>
      <c r="AW15" s="23"/>
      <c r="AX15" s="23"/>
      <c r="AY15" s="23"/>
      <c r="AZ15" s="23"/>
      <c r="BA15" s="497"/>
      <c r="BB15" s="497"/>
      <c r="BC15" s="497"/>
      <c r="BD15" s="497"/>
      <c r="BE15" s="497"/>
      <c r="BF15" s="497"/>
      <c r="BG15" s="497"/>
      <c r="BH15" s="497"/>
      <c r="BI15" s="497"/>
      <c r="BJ15" s="497"/>
      <c r="BK15" s="497"/>
      <c r="BL15" s="497"/>
      <c r="BM15" s="497"/>
      <c r="BN15" s="497"/>
      <c r="BO15" s="497"/>
      <c r="BP15" s="497"/>
      <c r="BQ15" s="497"/>
      <c r="BR15" s="497"/>
      <c r="BS15" s="497"/>
      <c r="BT15" s="497"/>
      <c r="BU15" s="497"/>
      <c r="BV15" s="627"/>
      <c r="BX15" s="79"/>
      <c r="CE15" s="82"/>
      <c r="CF15" s="64"/>
      <c r="CG15" s="64"/>
      <c r="CH15" s="64"/>
      <c r="CI15" s="64"/>
      <c r="CJ15" s="64"/>
      <c r="CK15" s="64"/>
      <c r="CL15" s="64"/>
      <c r="CM15" s="64"/>
      <c r="CN15" s="64"/>
      <c r="CO15" s="64"/>
      <c r="CP15" s="64"/>
      <c r="CS15" s="24"/>
      <c r="CW15" s="597" t="s">
        <v>55</v>
      </c>
      <c r="CX15" s="598" t="str">
        <f>IF(VLOOKUP($CX$5,[1]作成用リスト!$A$3:$AX$515,50,FALSE)=0,"",VLOOKUP($CX$5,[1]作成用リスト!$A$3:$AX$515,50,FALSE))</f>
        <v/>
      </c>
      <c r="CY15" s="64"/>
      <c r="CZ15" s="64"/>
      <c r="DA15" s="64"/>
      <c r="DB15" s="64"/>
      <c r="DC15" s="64"/>
      <c r="DD15" s="64"/>
      <c r="DE15" s="64"/>
      <c r="DF15" s="64"/>
      <c r="DG15" s="64"/>
      <c r="DH15" s="64"/>
      <c r="DP15" s="81"/>
      <c r="DQ15" s="81"/>
      <c r="DR15" s="81"/>
      <c r="DS15" s="81"/>
      <c r="DT15" s="81"/>
      <c r="DU15" s="81"/>
      <c r="DV15" s="81"/>
      <c r="DW15" s="81"/>
      <c r="DX15" s="81"/>
      <c r="DY15" s="81"/>
    </row>
    <row r="16" spans="1:129" ht="10.5" customHeight="1">
      <c r="A16" s="612"/>
      <c r="B16" s="613"/>
      <c r="C16" s="613"/>
      <c r="D16" s="613"/>
      <c r="E16" s="616"/>
      <c r="F16" s="616"/>
      <c r="G16" s="616"/>
      <c r="H16" s="616"/>
      <c r="I16" s="616"/>
      <c r="J16" s="619"/>
      <c r="K16" s="619"/>
      <c r="L16" s="619"/>
      <c r="M16" s="622"/>
      <c r="N16" s="622"/>
      <c r="O16" s="613"/>
      <c r="P16" s="613"/>
      <c r="Q16" s="613"/>
      <c r="R16" s="622"/>
      <c r="S16" s="625"/>
      <c r="T16" s="25"/>
      <c r="U16" s="548"/>
      <c r="V16" s="549"/>
      <c r="W16" s="18"/>
      <c r="X16" s="527"/>
      <c r="Y16" s="527"/>
      <c r="Z16" s="19"/>
      <c r="AA16" s="26"/>
      <c r="AB16" s="27"/>
      <c r="AC16" s="26"/>
      <c r="AD16" s="27"/>
      <c r="AE16" s="26"/>
      <c r="AF16" s="27"/>
      <c r="AG16" s="528"/>
      <c r="AH16" s="529"/>
      <c r="AI16" s="26"/>
      <c r="AJ16" s="27"/>
      <c r="AK16" s="26"/>
      <c r="AL16" s="27"/>
      <c r="AM16" s="26"/>
      <c r="AN16" s="27"/>
      <c r="AO16" s="26"/>
      <c r="AP16" s="27"/>
      <c r="AQ16" s="22"/>
      <c r="AR16" s="22"/>
      <c r="AS16" s="22"/>
      <c r="AT16" s="22"/>
      <c r="AW16" s="28"/>
      <c r="AX16" s="28"/>
      <c r="AY16" s="28"/>
      <c r="AZ16" s="28"/>
      <c r="BA16" s="28"/>
      <c r="BB16" s="28"/>
      <c r="BL16" s="28"/>
      <c r="BS16" s="28"/>
      <c r="BV16" s="24"/>
      <c r="BX16" s="79"/>
      <c r="CE16" s="82"/>
      <c r="CF16" s="64"/>
      <c r="CG16" s="64"/>
      <c r="CH16" s="64"/>
      <c r="CI16" s="64"/>
      <c r="CJ16" s="64"/>
      <c r="CK16" s="64"/>
      <c r="CL16" s="64"/>
      <c r="CM16" s="64"/>
      <c r="CN16" s="64"/>
      <c r="CO16" s="64"/>
      <c r="CP16" s="64"/>
      <c r="CS16" s="24"/>
      <c r="CW16" s="597"/>
      <c r="CX16" s="598"/>
      <c r="DP16" s="28"/>
      <c r="DQ16" s="28"/>
      <c r="DR16" s="28"/>
      <c r="DS16" s="28"/>
    </row>
    <row r="17" spans="1:127" ht="10.5" customHeight="1">
      <c r="A17" s="599" t="str">
        <f>IF(CX9="","",CX9)</f>
        <v>埼玉県社会保険労務士協同組合</v>
      </c>
      <c r="B17" s="600"/>
      <c r="C17" s="600"/>
      <c r="D17" s="600"/>
      <c r="E17" s="600"/>
      <c r="F17" s="600"/>
      <c r="G17" s="600"/>
      <c r="H17" s="600"/>
      <c r="I17" s="600"/>
      <c r="J17" s="600"/>
      <c r="K17" s="600"/>
      <c r="L17" s="600"/>
      <c r="M17" s="600"/>
      <c r="N17" s="600"/>
      <c r="O17" s="600"/>
      <c r="P17" s="600"/>
      <c r="Q17" s="600"/>
      <c r="R17" s="600"/>
      <c r="S17" s="601"/>
      <c r="T17" s="29"/>
      <c r="U17" s="548"/>
      <c r="V17" s="549"/>
      <c r="W17" s="18"/>
      <c r="X17" s="29"/>
      <c r="Y17" s="29"/>
      <c r="Z17" s="29"/>
      <c r="AA17" s="30"/>
      <c r="AB17" s="31"/>
      <c r="AC17" s="30"/>
      <c r="AD17" s="31"/>
      <c r="AE17" s="30"/>
      <c r="AF17" s="31"/>
      <c r="AG17" s="528"/>
      <c r="AH17" s="529"/>
      <c r="AI17" s="30"/>
      <c r="AJ17" s="31"/>
      <c r="AK17" s="30"/>
      <c r="AL17" s="31"/>
      <c r="AM17" s="30"/>
      <c r="AN17" s="31"/>
      <c r="AO17" s="30"/>
      <c r="AP17" s="31"/>
      <c r="AQ17" s="22"/>
      <c r="AR17" s="22"/>
      <c r="AS17" s="22"/>
      <c r="AT17" s="22"/>
      <c r="AW17" s="28"/>
      <c r="AX17" s="28"/>
      <c r="AY17" s="28"/>
      <c r="AZ17" s="28"/>
      <c r="BA17" s="28"/>
      <c r="BB17" s="28"/>
      <c r="BL17" s="28"/>
      <c r="BS17" s="28"/>
      <c r="BV17" s="24"/>
      <c r="BX17" s="79"/>
      <c r="CE17" s="82"/>
      <c r="CF17" s="64"/>
      <c r="CG17" s="64"/>
      <c r="CH17" s="64"/>
      <c r="CI17" s="64"/>
      <c r="CJ17" s="64"/>
      <c r="CK17" s="64"/>
      <c r="CL17" s="64"/>
      <c r="CM17" s="64"/>
      <c r="CN17" s="64"/>
      <c r="CO17" s="64"/>
      <c r="CP17" s="64"/>
      <c r="CS17" s="24"/>
      <c r="DP17" s="28"/>
      <c r="DQ17" s="28"/>
      <c r="DR17" s="28"/>
      <c r="DS17" s="28"/>
    </row>
    <row r="18" spans="1:127" ht="10.5" customHeight="1">
      <c r="A18" s="602"/>
      <c r="B18" s="603"/>
      <c r="C18" s="603"/>
      <c r="D18" s="603"/>
      <c r="E18" s="603"/>
      <c r="F18" s="603"/>
      <c r="G18" s="603"/>
      <c r="H18" s="603"/>
      <c r="I18" s="603"/>
      <c r="J18" s="603"/>
      <c r="K18" s="603"/>
      <c r="L18" s="603"/>
      <c r="M18" s="603"/>
      <c r="N18" s="603"/>
      <c r="O18" s="603"/>
      <c r="P18" s="603"/>
      <c r="Q18" s="603"/>
      <c r="R18" s="603"/>
      <c r="S18" s="604"/>
      <c r="T18" s="29"/>
      <c r="U18" s="548"/>
      <c r="V18" s="549"/>
      <c r="W18" s="18"/>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V18" s="24"/>
      <c r="BX18" s="79"/>
      <c r="CE18" s="82"/>
      <c r="CF18" s="64"/>
      <c r="CG18" s="64"/>
      <c r="CH18" s="64"/>
      <c r="CI18" s="64"/>
      <c r="CJ18" s="64"/>
      <c r="CK18" s="64"/>
      <c r="CL18" s="64"/>
      <c r="CM18" s="64"/>
      <c r="CN18" s="64"/>
      <c r="CO18" s="64"/>
      <c r="CP18" s="64"/>
      <c r="CS18" s="24"/>
    </row>
    <row r="19" spans="1:127" ht="10.5" customHeight="1" thickBot="1">
      <c r="A19" s="602"/>
      <c r="B19" s="603"/>
      <c r="C19" s="603"/>
      <c r="D19" s="603"/>
      <c r="E19" s="603"/>
      <c r="F19" s="603"/>
      <c r="G19" s="603"/>
      <c r="H19" s="603"/>
      <c r="I19" s="603"/>
      <c r="J19" s="603"/>
      <c r="K19" s="603"/>
      <c r="L19" s="603"/>
      <c r="M19" s="603"/>
      <c r="N19" s="603"/>
      <c r="O19" s="603"/>
      <c r="P19" s="603"/>
      <c r="Q19" s="603"/>
      <c r="R19" s="603"/>
      <c r="S19" s="604"/>
      <c r="T19" s="29"/>
      <c r="U19" s="548"/>
      <c r="V19" s="549"/>
      <c r="W19" s="18"/>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V19" s="24"/>
      <c r="BX19" s="79"/>
      <c r="CE19" s="83"/>
      <c r="CF19" s="65"/>
      <c r="CG19" s="65"/>
      <c r="CH19" s="65"/>
      <c r="CI19" s="65"/>
      <c r="CJ19" s="65"/>
      <c r="CK19" s="65"/>
      <c r="CL19" s="65"/>
      <c r="CM19" s="65"/>
      <c r="CN19" s="65"/>
      <c r="CO19" s="65"/>
      <c r="CP19" s="65"/>
      <c r="CQ19" s="84"/>
      <c r="CR19" s="84"/>
      <c r="CS19" s="85"/>
    </row>
    <row r="20" spans="1:127" ht="18" customHeight="1" thickBot="1">
      <c r="A20" s="602"/>
      <c r="B20" s="603"/>
      <c r="C20" s="603"/>
      <c r="D20" s="603"/>
      <c r="E20" s="603"/>
      <c r="F20" s="603"/>
      <c r="G20" s="603"/>
      <c r="H20" s="603"/>
      <c r="I20" s="603"/>
      <c r="J20" s="603"/>
      <c r="K20" s="603"/>
      <c r="L20" s="603"/>
      <c r="M20" s="603"/>
      <c r="N20" s="603"/>
      <c r="O20" s="603"/>
      <c r="P20" s="603"/>
      <c r="Q20" s="603"/>
      <c r="R20" s="603"/>
      <c r="S20" s="604"/>
      <c r="T20" s="29"/>
      <c r="U20" s="548"/>
      <c r="V20" s="549"/>
      <c r="W20" s="18"/>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V20" s="24"/>
    </row>
    <row r="21" spans="1:127" ht="21" customHeight="1">
      <c r="A21" s="605"/>
      <c r="B21" s="606"/>
      <c r="C21" s="606"/>
      <c r="D21" s="606"/>
      <c r="E21" s="606"/>
      <c r="F21" s="606"/>
      <c r="G21" s="606"/>
      <c r="H21" s="606"/>
      <c r="I21" s="606"/>
      <c r="J21" s="606"/>
      <c r="K21" s="606"/>
      <c r="L21" s="606"/>
      <c r="M21" s="606"/>
      <c r="N21" s="606"/>
      <c r="O21" s="606"/>
      <c r="P21" s="606"/>
      <c r="Q21" s="606"/>
      <c r="R21" s="606"/>
      <c r="S21" s="607"/>
      <c r="T21" s="29"/>
      <c r="U21" s="548"/>
      <c r="V21" s="549"/>
      <c r="W21" s="86"/>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V21" s="24"/>
      <c r="BX21" s="79"/>
      <c r="BY21" s="87" t="s">
        <v>108</v>
      </c>
      <c r="BZ21" s="14"/>
      <c r="CA21" s="14"/>
      <c r="CB21" s="14"/>
      <c r="CC21" s="14"/>
      <c r="CD21" s="14"/>
      <c r="CE21" s="14"/>
      <c r="CF21" s="14"/>
      <c r="CG21" s="14"/>
      <c r="CH21" s="14"/>
      <c r="CI21" s="14"/>
      <c r="CJ21" s="14"/>
      <c r="CK21" s="14"/>
      <c r="CL21" s="14"/>
      <c r="CM21" s="14"/>
      <c r="CN21" s="14"/>
      <c r="CO21" s="14"/>
      <c r="CP21" s="14"/>
      <c r="CQ21" s="14"/>
      <c r="CR21" s="14"/>
      <c r="CS21" s="17"/>
    </row>
    <row r="22" spans="1:127" ht="16.5" customHeight="1">
      <c r="A22" s="578" t="str">
        <f>IF(CX13="","","②"&amp;CX13)</f>
        <v/>
      </c>
      <c r="B22" s="579"/>
      <c r="C22" s="579"/>
      <c r="D22" s="579"/>
      <c r="E22" s="579"/>
      <c r="F22" s="579"/>
      <c r="G22" s="579"/>
      <c r="H22" s="579"/>
      <c r="I22" s="579"/>
      <c r="J22" s="579"/>
      <c r="K22" s="579"/>
      <c r="L22" s="579"/>
      <c r="M22" s="579"/>
      <c r="N22" s="579"/>
      <c r="O22" s="62"/>
      <c r="P22" s="62"/>
      <c r="Q22" s="62"/>
      <c r="R22" s="62"/>
      <c r="S22" s="32"/>
      <c r="T22" s="29"/>
      <c r="U22" s="548"/>
      <c r="V22" s="549"/>
      <c r="W22" s="88"/>
      <c r="BV22" s="24"/>
      <c r="BX22" s="79"/>
      <c r="BY22" s="82"/>
      <c r="BZ22" s="64"/>
      <c r="CA22" s="64"/>
      <c r="CB22" s="64"/>
      <c r="CC22" s="64"/>
      <c r="CD22" s="64"/>
      <c r="CE22" s="64"/>
      <c r="CF22" s="64"/>
      <c r="CG22" s="64"/>
      <c r="CH22" s="64"/>
      <c r="CI22" s="64"/>
      <c r="CJ22" s="64"/>
      <c r="CS22" s="24"/>
      <c r="CX22" s="75" t="s">
        <v>130</v>
      </c>
    </row>
    <row r="23" spans="1:127" ht="18" customHeight="1">
      <c r="A23" s="249"/>
      <c r="B23" s="250"/>
      <c r="C23" s="250"/>
      <c r="D23" s="250"/>
      <c r="E23" s="250"/>
      <c r="F23" s="250"/>
      <c r="G23" s="250"/>
      <c r="H23" s="250"/>
      <c r="I23" s="250"/>
      <c r="J23" s="250"/>
      <c r="K23" s="250"/>
      <c r="L23" s="250"/>
      <c r="M23" s="250"/>
      <c r="N23" s="250"/>
      <c r="O23" s="250"/>
      <c r="P23" s="250"/>
      <c r="Q23" s="250"/>
      <c r="R23" s="250"/>
      <c r="S23" s="251"/>
      <c r="T23" s="29"/>
      <c r="U23" s="548"/>
      <c r="V23" s="549"/>
      <c r="W23" s="89"/>
      <c r="X23" s="35"/>
      <c r="Y23" s="35"/>
      <c r="Z23" s="35"/>
      <c r="AA23" s="35"/>
      <c r="AB23" s="35"/>
      <c r="AC23" s="35"/>
      <c r="AD23" s="35"/>
      <c r="AE23" s="35"/>
      <c r="AF23" s="35"/>
      <c r="AG23" s="35"/>
      <c r="AH23" s="36"/>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M23" s="35"/>
      <c r="BN23" s="35"/>
      <c r="BO23" s="35"/>
      <c r="BP23" s="35"/>
      <c r="BQ23" s="35"/>
      <c r="BR23" s="35"/>
      <c r="BV23" s="24"/>
      <c r="BY23" s="82"/>
      <c r="BZ23" s="64"/>
      <c r="CA23" s="64"/>
      <c r="CB23" s="64"/>
      <c r="CC23" s="64"/>
      <c r="CD23" s="64"/>
      <c r="CE23" s="64"/>
      <c r="CF23" s="64"/>
      <c r="CG23" s="64"/>
      <c r="CH23" s="64"/>
      <c r="CI23" s="64"/>
      <c r="CJ23" s="64"/>
      <c r="CS23" s="24"/>
    </row>
    <row r="24" spans="1:127" ht="18" customHeight="1">
      <c r="A24" s="578" t="str">
        <f>IF(CX15="","","③"&amp;CX15)</f>
        <v/>
      </c>
      <c r="B24" s="579"/>
      <c r="C24" s="579"/>
      <c r="D24" s="579"/>
      <c r="E24" s="579"/>
      <c r="F24" s="579"/>
      <c r="G24" s="579"/>
      <c r="H24" s="579"/>
      <c r="I24" s="579"/>
      <c r="J24" s="579"/>
      <c r="K24" s="579"/>
      <c r="L24" s="579"/>
      <c r="M24" s="579"/>
      <c r="N24" s="579"/>
      <c r="O24" s="579"/>
      <c r="P24" s="62"/>
      <c r="Q24" s="62"/>
      <c r="R24" s="62"/>
      <c r="S24" s="32"/>
      <c r="T24" s="29"/>
      <c r="U24" s="548"/>
      <c r="V24" s="549"/>
      <c r="W24" s="514" t="s">
        <v>109</v>
      </c>
      <c r="X24" s="515"/>
      <c r="Y24" s="515"/>
      <c r="Z24" s="515"/>
      <c r="AA24" s="515"/>
      <c r="AB24" s="33"/>
      <c r="AC24" s="33"/>
      <c r="AD24" s="33"/>
      <c r="AE24" s="33"/>
      <c r="AF24" s="33"/>
      <c r="AG24" s="33"/>
      <c r="AH24" s="90"/>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4"/>
      <c r="BY24" s="82"/>
      <c r="BZ24" s="64"/>
      <c r="CA24" s="64"/>
      <c r="CB24" s="64"/>
      <c r="CC24" s="64"/>
      <c r="CD24" s="64"/>
      <c r="CE24" s="64"/>
      <c r="CF24" s="64"/>
      <c r="CG24" s="64"/>
      <c r="CH24" s="64"/>
      <c r="CI24" s="64"/>
      <c r="CJ24" s="64"/>
      <c r="CS24" s="24"/>
    </row>
    <row r="25" spans="1:127" ht="10.5" customHeight="1">
      <c r="A25" s="249"/>
      <c r="B25" s="250"/>
      <c r="C25" s="250"/>
      <c r="D25" s="250"/>
      <c r="E25" s="250"/>
      <c r="F25" s="250"/>
      <c r="G25" s="250"/>
      <c r="H25" s="250"/>
      <c r="I25" s="250"/>
      <c r="J25" s="250"/>
      <c r="K25" s="250"/>
      <c r="L25" s="250"/>
      <c r="M25" s="250"/>
      <c r="N25" s="250"/>
      <c r="O25" s="250"/>
      <c r="P25" s="250"/>
      <c r="Q25" s="250"/>
      <c r="R25" s="250"/>
      <c r="S25" s="251"/>
      <c r="T25" s="29"/>
      <c r="U25" s="548"/>
      <c r="V25" s="549"/>
      <c r="W25" s="496"/>
      <c r="X25" s="497"/>
      <c r="Y25" s="497"/>
      <c r="Z25" s="497"/>
      <c r="AA25" s="497"/>
      <c r="AH25" s="91"/>
      <c r="BV25" s="24"/>
      <c r="BY25" s="82"/>
      <c r="BZ25" s="64"/>
      <c r="CA25" s="64"/>
      <c r="CB25" s="64"/>
      <c r="CC25" s="64"/>
      <c r="CD25" s="64"/>
      <c r="CE25" s="64"/>
      <c r="CF25" s="64"/>
      <c r="CG25" s="64"/>
      <c r="CH25" s="64"/>
      <c r="CI25" s="64"/>
      <c r="CJ25" s="64"/>
      <c r="CS25" s="24"/>
      <c r="DP25" s="92"/>
      <c r="DQ25" s="92"/>
      <c r="DR25" s="92"/>
      <c r="DS25" s="92"/>
      <c r="DT25" s="92"/>
      <c r="DU25" s="92"/>
      <c r="DV25" s="92"/>
      <c r="DW25" s="92"/>
    </row>
    <row r="26" spans="1:127" ht="10.5" customHeight="1" thickBot="1">
      <c r="A26" s="580" t="s">
        <v>111</v>
      </c>
      <c r="B26" s="581"/>
      <c r="C26" s="581"/>
      <c r="D26" s="581"/>
      <c r="E26" s="581"/>
      <c r="F26" s="581"/>
      <c r="G26" s="581"/>
      <c r="H26" s="581"/>
      <c r="I26" s="581"/>
      <c r="J26" s="581"/>
      <c r="K26" s="581"/>
      <c r="L26" s="581"/>
      <c r="M26" s="581"/>
      <c r="N26" s="581"/>
      <c r="O26" s="581"/>
      <c r="P26" s="581"/>
      <c r="Q26" s="581"/>
      <c r="R26" s="581"/>
      <c r="S26" s="582"/>
      <c r="T26" s="29"/>
      <c r="U26" s="548"/>
      <c r="V26" s="549"/>
      <c r="W26" s="516"/>
      <c r="X26" s="517"/>
      <c r="Y26" s="517"/>
      <c r="Z26" s="517"/>
      <c r="AA26" s="517"/>
      <c r="AB26" s="35"/>
      <c r="AC26" s="35"/>
      <c r="AD26" s="35"/>
      <c r="AE26" s="35"/>
      <c r="AF26" s="35"/>
      <c r="AG26" s="35"/>
      <c r="AH26" s="36"/>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7"/>
      <c r="BY26" s="83"/>
      <c r="BZ26" s="65"/>
      <c r="CA26" s="65"/>
      <c r="CB26" s="65"/>
      <c r="CC26" s="65"/>
      <c r="CD26" s="65"/>
      <c r="CE26" s="65"/>
      <c r="CF26" s="65"/>
      <c r="CG26" s="65"/>
      <c r="CH26" s="65"/>
      <c r="CI26" s="65"/>
      <c r="CJ26" s="65"/>
      <c r="CK26" s="84"/>
      <c r="CL26" s="84"/>
      <c r="CM26" s="84"/>
      <c r="CN26" s="40"/>
      <c r="CO26" s="40"/>
      <c r="CP26" s="40"/>
      <c r="CQ26" s="40"/>
      <c r="CR26" s="40"/>
      <c r="CS26" s="93"/>
      <c r="DP26" s="92"/>
      <c r="DQ26" s="92"/>
      <c r="DR26" s="92"/>
      <c r="DS26" s="92"/>
      <c r="DT26" s="92"/>
      <c r="DU26" s="92"/>
      <c r="DV26" s="92"/>
      <c r="DW26" s="92"/>
    </row>
    <row r="27" spans="1:127" ht="18.75" customHeight="1" thickBot="1">
      <c r="A27" s="583"/>
      <c r="B27" s="584"/>
      <c r="C27" s="584"/>
      <c r="D27" s="584"/>
      <c r="E27" s="584"/>
      <c r="F27" s="584"/>
      <c r="G27" s="584"/>
      <c r="H27" s="584"/>
      <c r="I27" s="584"/>
      <c r="J27" s="584"/>
      <c r="K27" s="584"/>
      <c r="L27" s="584"/>
      <c r="M27" s="584"/>
      <c r="N27" s="584"/>
      <c r="O27" s="584"/>
      <c r="P27" s="584"/>
      <c r="Q27" s="584"/>
      <c r="R27" s="584"/>
      <c r="S27" s="585"/>
      <c r="U27" s="548"/>
      <c r="V27" s="549"/>
      <c r="W27" s="94" t="s">
        <v>110</v>
      </c>
      <c r="AK27" s="64"/>
      <c r="AL27" s="64"/>
      <c r="BC27" s="95"/>
      <c r="BD27" s="95"/>
      <c r="BE27" s="95"/>
      <c r="BF27" s="95"/>
      <c r="BG27" s="95"/>
      <c r="BH27" s="95"/>
      <c r="BI27" s="95"/>
      <c r="BJ27" s="95"/>
      <c r="BK27" s="95"/>
      <c r="BM27" s="95"/>
      <c r="BN27" s="95"/>
      <c r="BO27" s="95"/>
      <c r="BP27" s="95"/>
      <c r="BQ27" s="95"/>
      <c r="BR27" s="95"/>
      <c r="BV27" s="24"/>
    </row>
    <row r="28" spans="1:127" ht="19.5" customHeight="1">
      <c r="A28" s="586" t="s">
        <v>113</v>
      </c>
      <c r="B28" s="587"/>
      <c r="C28" s="587"/>
      <c r="D28" s="587"/>
      <c r="E28" s="587"/>
      <c r="F28" s="587"/>
      <c r="G28" s="587"/>
      <c r="H28" s="587"/>
      <c r="I28" s="587"/>
      <c r="J28" s="587"/>
      <c r="K28" s="587"/>
      <c r="L28" s="587"/>
      <c r="M28" s="587"/>
      <c r="N28" s="587"/>
      <c r="O28" s="587"/>
      <c r="P28" s="587"/>
      <c r="Q28" s="587"/>
      <c r="R28" s="587"/>
      <c r="S28" s="588"/>
      <c r="U28" s="548"/>
      <c r="V28" s="549"/>
      <c r="W28" s="88"/>
      <c r="AK28" s="64"/>
      <c r="AL28" s="64"/>
      <c r="BC28" s="96"/>
      <c r="BD28" s="96"/>
      <c r="BE28" s="96"/>
      <c r="BF28" s="96"/>
      <c r="BG28" s="96"/>
      <c r="BH28" s="96"/>
      <c r="BI28" s="96"/>
      <c r="BJ28" s="96"/>
      <c r="BK28" s="96"/>
      <c r="BM28" s="96"/>
      <c r="BN28" s="96"/>
      <c r="BO28" s="96"/>
      <c r="BP28" s="96"/>
      <c r="BQ28" s="96"/>
      <c r="BR28" s="96"/>
      <c r="BV28" s="24"/>
      <c r="CB28" s="87" t="s">
        <v>112</v>
      </c>
      <c r="CC28" s="14"/>
      <c r="CD28" s="14"/>
      <c r="CE28" s="14"/>
      <c r="CF28" s="14"/>
      <c r="CG28" s="14"/>
      <c r="CH28" s="14"/>
      <c r="CI28" s="14"/>
      <c r="CJ28" s="14"/>
      <c r="CK28" s="14"/>
      <c r="CL28" s="14"/>
      <c r="CM28" s="14"/>
      <c r="CN28" s="14"/>
      <c r="CO28" s="14"/>
      <c r="CP28" s="14"/>
      <c r="CQ28" s="14"/>
      <c r="CR28" s="14"/>
      <c r="CS28" s="17"/>
    </row>
    <row r="29" spans="1:127" ht="3" customHeight="1">
      <c r="A29" s="586"/>
      <c r="B29" s="587"/>
      <c r="C29" s="587"/>
      <c r="D29" s="587"/>
      <c r="E29" s="587"/>
      <c r="F29" s="587"/>
      <c r="G29" s="587"/>
      <c r="H29" s="587"/>
      <c r="I29" s="587"/>
      <c r="J29" s="587"/>
      <c r="K29" s="587"/>
      <c r="L29" s="587"/>
      <c r="M29" s="587"/>
      <c r="N29" s="587"/>
      <c r="O29" s="587"/>
      <c r="P29" s="587"/>
      <c r="Q29" s="587"/>
      <c r="R29" s="587"/>
      <c r="S29" s="588"/>
      <c r="U29" s="548"/>
      <c r="V29" s="549"/>
      <c r="W29" s="88"/>
      <c r="AH29" s="91"/>
      <c r="AK29" s="64"/>
      <c r="AL29" s="64"/>
      <c r="BC29" s="96"/>
      <c r="BD29" s="96"/>
      <c r="BE29" s="96"/>
      <c r="BF29" s="96"/>
      <c r="BG29" s="96"/>
      <c r="BH29" s="96"/>
      <c r="BI29" s="96"/>
      <c r="BJ29" s="96"/>
      <c r="BK29" s="96"/>
      <c r="BM29" s="96"/>
      <c r="BN29" s="96"/>
      <c r="BO29" s="96"/>
      <c r="BP29" s="96"/>
      <c r="BQ29" s="96"/>
      <c r="BR29" s="96"/>
      <c r="BT29" s="589" t="s">
        <v>46</v>
      </c>
      <c r="BU29" s="589"/>
      <c r="BV29" s="590"/>
      <c r="CB29" s="82"/>
      <c r="CC29" s="64"/>
      <c r="CD29" s="64"/>
      <c r="CE29" s="64"/>
      <c r="CF29" s="64"/>
      <c r="CG29" s="64"/>
      <c r="CH29" s="64"/>
      <c r="CI29" s="64"/>
      <c r="CJ29" s="64"/>
      <c r="CK29" s="64"/>
      <c r="CL29" s="64"/>
      <c r="CM29" s="64"/>
      <c r="CN29" s="64"/>
      <c r="CO29" s="64"/>
      <c r="CS29" s="24"/>
    </row>
    <row r="30" spans="1:127" ht="10.5" customHeight="1">
      <c r="A30" s="591" t="s">
        <v>177</v>
      </c>
      <c r="B30" s="592"/>
      <c r="C30" s="592"/>
      <c r="D30" s="592"/>
      <c r="E30" s="592"/>
      <c r="F30" s="592"/>
      <c r="G30" s="592"/>
      <c r="H30" s="592"/>
      <c r="I30" s="592"/>
      <c r="J30" s="592"/>
      <c r="K30" s="592"/>
      <c r="L30" s="592"/>
      <c r="M30" s="592"/>
      <c r="N30" s="592"/>
      <c r="O30" s="592"/>
      <c r="P30" s="592"/>
      <c r="Q30" s="592"/>
      <c r="R30" s="592"/>
      <c r="S30" s="593"/>
      <c r="U30" s="548"/>
      <c r="V30" s="549"/>
      <c r="BC30" s="96"/>
      <c r="BD30" s="96"/>
      <c r="BE30" s="96"/>
      <c r="BF30" s="96"/>
      <c r="BG30" s="96"/>
      <c r="BH30" s="96"/>
      <c r="BI30" s="96"/>
      <c r="BJ30" s="96"/>
      <c r="BK30" s="96"/>
      <c r="BM30" s="96"/>
      <c r="BN30" s="96"/>
      <c r="BO30" s="96"/>
      <c r="BP30" s="96"/>
      <c r="BQ30" s="96"/>
      <c r="BR30" s="96"/>
      <c r="BT30" s="589"/>
      <c r="BU30" s="589"/>
      <c r="BV30" s="590"/>
      <c r="CB30" s="82"/>
      <c r="CC30" s="64"/>
      <c r="CD30" s="64"/>
      <c r="CE30" s="64"/>
      <c r="CF30" s="64"/>
      <c r="CG30" s="64"/>
      <c r="CH30" s="64"/>
      <c r="CI30" s="64"/>
      <c r="CJ30" s="64"/>
      <c r="CK30" s="64"/>
      <c r="CL30" s="64"/>
      <c r="CM30" s="64"/>
      <c r="CN30" s="64"/>
      <c r="CO30" s="64"/>
      <c r="CS30" s="24"/>
    </row>
    <row r="31" spans="1:127" ht="13.5" customHeight="1">
      <c r="A31" s="594"/>
      <c r="B31" s="595"/>
      <c r="C31" s="595"/>
      <c r="D31" s="595"/>
      <c r="E31" s="595"/>
      <c r="F31" s="595"/>
      <c r="G31" s="595"/>
      <c r="H31" s="595"/>
      <c r="I31" s="595"/>
      <c r="J31" s="595"/>
      <c r="K31" s="595"/>
      <c r="L31" s="595"/>
      <c r="M31" s="595"/>
      <c r="N31" s="595"/>
      <c r="O31" s="595"/>
      <c r="P31" s="595"/>
      <c r="Q31" s="595"/>
      <c r="R31" s="595"/>
      <c r="S31" s="596"/>
      <c r="U31" s="548"/>
      <c r="V31" s="549"/>
      <c r="BC31" s="96"/>
      <c r="BD31" s="96"/>
      <c r="BE31" s="96"/>
      <c r="BF31" s="96"/>
      <c r="BG31" s="96"/>
      <c r="BH31" s="96"/>
      <c r="BI31" s="96"/>
      <c r="BJ31" s="96"/>
      <c r="BK31" s="96"/>
      <c r="BM31" s="96"/>
      <c r="BN31" s="96"/>
      <c r="BO31" s="96"/>
      <c r="BP31" s="96"/>
      <c r="BQ31" s="96"/>
      <c r="BR31" s="96"/>
      <c r="BT31" s="589"/>
      <c r="BU31" s="589"/>
      <c r="BV31" s="590"/>
      <c r="CB31" s="82"/>
      <c r="CC31" s="64"/>
      <c r="CD31" s="64"/>
      <c r="CE31" s="64"/>
      <c r="CF31" s="64"/>
      <c r="CG31" s="64"/>
      <c r="CH31" s="64"/>
      <c r="CI31" s="64"/>
      <c r="CJ31" s="64"/>
      <c r="CK31" s="64"/>
      <c r="CL31" s="64"/>
      <c r="CM31" s="64"/>
      <c r="CN31" s="64"/>
      <c r="CO31" s="64"/>
      <c r="CS31" s="24"/>
    </row>
    <row r="32" spans="1:127" ht="10.5" customHeight="1">
      <c r="A32" s="569" t="s">
        <v>178</v>
      </c>
      <c r="B32" s="570"/>
      <c r="C32" s="570"/>
      <c r="D32" s="570"/>
      <c r="E32" s="570"/>
      <c r="F32" s="570"/>
      <c r="G32" s="570"/>
      <c r="H32" s="570"/>
      <c r="I32" s="570" t="s">
        <v>83</v>
      </c>
      <c r="J32" s="570"/>
      <c r="K32" s="570"/>
      <c r="L32" s="570"/>
      <c r="M32" s="570"/>
      <c r="N32" s="570"/>
      <c r="O32" s="573" t="s">
        <v>89</v>
      </c>
      <c r="P32" s="573"/>
      <c r="Q32" s="573"/>
      <c r="R32" s="573"/>
      <c r="S32" s="574"/>
      <c r="T32" s="25"/>
      <c r="U32" s="548"/>
      <c r="V32" s="549"/>
      <c r="BC32" s="96"/>
      <c r="BD32" s="96"/>
      <c r="BE32" s="96"/>
      <c r="BF32" s="96"/>
      <c r="BG32" s="96"/>
      <c r="BH32" s="96"/>
      <c r="BI32" s="96"/>
      <c r="BJ32" s="96"/>
      <c r="BK32" s="96"/>
      <c r="BM32" s="96"/>
      <c r="BN32" s="96"/>
      <c r="BO32" s="96"/>
      <c r="BP32" s="96"/>
      <c r="BQ32" s="96"/>
      <c r="BR32" s="96"/>
      <c r="BV32" s="24"/>
      <c r="CB32" s="82"/>
      <c r="CC32" s="64"/>
      <c r="CD32" s="64"/>
      <c r="CE32" s="64"/>
      <c r="CF32" s="64"/>
      <c r="CG32" s="64"/>
      <c r="CH32" s="64"/>
      <c r="CI32" s="64"/>
      <c r="CJ32" s="64"/>
      <c r="CK32" s="64"/>
      <c r="CL32" s="64"/>
      <c r="CM32" s="64"/>
      <c r="CN32" s="64"/>
      <c r="CO32" s="64"/>
      <c r="CS32" s="24"/>
    </row>
    <row r="33" spans="1:120" ht="13.5" customHeight="1" thickBot="1">
      <c r="A33" s="571"/>
      <c r="B33" s="572"/>
      <c r="C33" s="572"/>
      <c r="D33" s="572"/>
      <c r="E33" s="572"/>
      <c r="F33" s="572"/>
      <c r="G33" s="572"/>
      <c r="H33" s="572"/>
      <c r="I33" s="572"/>
      <c r="J33" s="572"/>
      <c r="K33" s="572"/>
      <c r="L33" s="572"/>
      <c r="M33" s="572"/>
      <c r="N33" s="572"/>
      <c r="O33" s="575"/>
      <c r="P33" s="575"/>
      <c r="Q33" s="575"/>
      <c r="R33" s="575"/>
      <c r="S33" s="576"/>
      <c r="T33" s="70" t="s">
        <v>85</v>
      </c>
      <c r="U33" s="550"/>
      <c r="V33" s="551"/>
      <c r="W33" s="39"/>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97"/>
      <c r="BD33" s="97"/>
      <c r="BE33" s="97"/>
      <c r="BF33" s="97"/>
      <c r="BG33" s="97"/>
      <c r="BH33" s="97"/>
      <c r="BI33" s="97"/>
      <c r="BJ33" s="97"/>
      <c r="BK33" s="97"/>
      <c r="BL33" s="84"/>
      <c r="BM33" s="97"/>
      <c r="BN33" s="97"/>
      <c r="BO33" s="97"/>
      <c r="BP33" s="97"/>
      <c r="BQ33" s="97"/>
      <c r="BR33" s="97"/>
      <c r="BS33" s="84"/>
      <c r="BT33" s="40"/>
      <c r="BU33" s="40"/>
      <c r="BV33" s="93"/>
      <c r="CB33" s="83"/>
      <c r="CC33" s="65"/>
      <c r="CD33" s="65"/>
      <c r="CE33" s="65"/>
      <c r="CF33" s="65"/>
      <c r="CG33" s="65"/>
      <c r="CH33" s="65"/>
      <c r="CI33" s="65"/>
      <c r="CJ33" s="65"/>
      <c r="CK33" s="65"/>
      <c r="CL33" s="65"/>
      <c r="CM33" s="65"/>
      <c r="CN33" s="65"/>
      <c r="CO33" s="65"/>
      <c r="CP33" s="40"/>
      <c r="CQ33" s="40"/>
      <c r="CR33" s="40"/>
      <c r="CS33" s="93"/>
      <c r="DL33" s="68"/>
    </row>
    <row r="34" spans="1:120" ht="12.95" customHeight="1">
      <c r="A34" s="14"/>
      <c r="B34" s="14"/>
      <c r="C34" s="14"/>
      <c r="D34" s="14"/>
      <c r="E34" s="14"/>
      <c r="F34" s="14"/>
      <c r="G34" s="14"/>
      <c r="H34" s="14"/>
      <c r="I34" s="14"/>
      <c r="J34" s="14"/>
      <c r="K34" s="14"/>
      <c r="L34" s="14"/>
      <c r="M34" s="14"/>
      <c r="N34" s="14"/>
      <c r="O34" s="14"/>
      <c r="P34" s="14"/>
      <c r="Q34" s="14"/>
      <c r="R34" s="14"/>
      <c r="S34" s="14"/>
      <c r="T34" s="71"/>
      <c r="U34" s="71"/>
      <c r="V34" s="71"/>
      <c r="W34" s="577"/>
      <c r="X34" s="577"/>
      <c r="Y34" s="577"/>
      <c r="Z34" s="577"/>
      <c r="AA34" s="577"/>
      <c r="AB34" s="577"/>
      <c r="AC34" s="577"/>
      <c r="AD34" s="577"/>
      <c r="AE34" s="577"/>
      <c r="AF34" s="577"/>
      <c r="AG34" s="577"/>
      <c r="AH34" s="577"/>
      <c r="AI34" s="577"/>
      <c r="AJ34" s="577"/>
      <c r="AK34" s="577"/>
      <c r="AL34" s="577"/>
      <c r="AM34" s="577"/>
      <c r="AN34" s="577"/>
      <c r="AO34" s="577"/>
      <c r="AP34" s="577"/>
      <c r="AQ34" s="577"/>
      <c r="AR34" s="577"/>
      <c r="AS34" s="71"/>
      <c r="AT34" s="71"/>
      <c r="AU34" s="71"/>
      <c r="AV34" s="71"/>
      <c r="AW34" s="71"/>
      <c r="AX34" s="71"/>
      <c r="AY34" s="71"/>
      <c r="AZ34" s="71"/>
      <c r="BA34" s="577"/>
      <c r="BB34" s="577"/>
      <c r="BC34" s="577"/>
      <c r="BD34" s="577"/>
      <c r="BE34" s="577"/>
      <c r="BF34" s="577"/>
      <c r="BG34" s="577"/>
      <c r="BH34" s="577"/>
      <c r="BI34" s="577"/>
      <c r="BJ34" s="577"/>
      <c r="BK34" s="577"/>
      <c r="BL34" s="577"/>
      <c r="BM34" s="577"/>
      <c r="BN34" s="577"/>
      <c r="BO34" s="577"/>
      <c r="BP34" s="577"/>
      <c r="BQ34" s="577"/>
      <c r="BR34" s="577"/>
      <c r="BS34" s="577"/>
      <c r="BT34" s="577"/>
      <c r="BU34" s="577"/>
      <c r="BV34" s="577"/>
      <c r="BW34" s="71"/>
      <c r="BX34" s="71"/>
      <c r="BY34" s="71"/>
      <c r="BZ34" s="71"/>
      <c r="CA34" s="71"/>
      <c r="CB34" s="71"/>
      <c r="CC34" s="71"/>
      <c r="CD34" s="71"/>
      <c r="CE34" s="71"/>
      <c r="CF34" s="71"/>
      <c r="CG34" s="71"/>
      <c r="CH34" s="71"/>
      <c r="CI34" s="71"/>
      <c r="CJ34" s="71"/>
    </row>
    <row r="35" spans="1:120" ht="12.95" customHeight="1">
      <c r="T35" s="71"/>
      <c r="U35" s="71"/>
      <c r="V35" s="71"/>
      <c r="W35" s="497"/>
      <c r="X35" s="497"/>
      <c r="Y35" s="497"/>
      <c r="Z35" s="497"/>
      <c r="AA35" s="497"/>
      <c r="AB35" s="497"/>
      <c r="AC35" s="497"/>
      <c r="AD35" s="497"/>
      <c r="AE35" s="497"/>
      <c r="AF35" s="497"/>
      <c r="AG35" s="497"/>
      <c r="AH35" s="497"/>
      <c r="AI35" s="497"/>
      <c r="AJ35" s="497"/>
      <c r="AK35" s="497"/>
      <c r="AL35" s="497"/>
      <c r="AM35" s="497"/>
      <c r="AN35" s="497"/>
      <c r="AO35" s="497"/>
      <c r="AP35" s="497"/>
      <c r="AQ35" s="497"/>
      <c r="AR35" s="497"/>
      <c r="AS35" s="71"/>
      <c r="AT35" s="71"/>
      <c r="AU35" s="71"/>
      <c r="AV35" s="71"/>
      <c r="AW35" s="71"/>
      <c r="AX35" s="71"/>
      <c r="AY35" s="71"/>
      <c r="AZ35" s="71"/>
      <c r="BA35" s="497"/>
      <c r="BB35" s="497"/>
      <c r="BC35" s="497"/>
      <c r="BD35" s="497"/>
      <c r="BE35" s="497"/>
      <c r="BF35" s="497"/>
      <c r="BG35" s="497"/>
      <c r="BH35" s="497"/>
      <c r="BI35" s="497"/>
      <c r="BJ35" s="497"/>
      <c r="BK35" s="497"/>
      <c r="BL35" s="497"/>
      <c r="BM35" s="497"/>
      <c r="BN35" s="497"/>
      <c r="BO35" s="497"/>
      <c r="BP35" s="497"/>
      <c r="BQ35" s="497"/>
      <c r="BR35" s="497"/>
      <c r="BS35" s="497"/>
      <c r="BT35" s="497"/>
      <c r="BU35" s="497"/>
      <c r="BV35" s="497"/>
      <c r="BW35" s="71"/>
      <c r="BX35" s="71"/>
      <c r="BY35" s="71"/>
      <c r="BZ35" s="71"/>
      <c r="CA35" s="71"/>
      <c r="CB35" s="71"/>
      <c r="CC35" s="71"/>
      <c r="CD35" s="71"/>
      <c r="CE35" s="71"/>
      <c r="CF35" s="71"/>
      <c r="CG35" s="71"/>
      <c r="CH35" s="71"/>
      <c r="CI35" s="71"/>
      <c r="CJ35" s="71"/>
    </row>
    <row r="36" spans="1:120" ht="10.5" customHeight="1" thickBot="1">
      <c r="B36" s="38"/>
      <c r="C36" s="25"/>
      <c r="D36" s="25"/>
      <c r="E36" s="25"/>
      <c r="F36" s="25"/>
      <c r="G36" s="25"/>
      <c r="H36" s="25"/>
      <c r="I36" s="25"/>
      <c r="J36" s="25"/>
      <c r="K36" s="25"/>
      <c r="L36" s="25"/>
      <c r="M36" s="25"/>
      <c r="N36" s="25"/>
      <c r="O36" s="25"/>
      <c r="P36" s="25"/>
      <c r="Q36" s="25"/>
      <c r="R36" s="25"/>
      <c r="S36" s="25"/>
      <c r="T36" s="25"/>
      <c r="U36" s="18"/>
      <c r="V36" s="18"/>
      <c r="W36" s="25"/>
      <c r="AG36" s="41"/>
      <c r="AH36" s="41"/>
      <c r="AI36" s="41"/>
      <c r="AJ36" s="41"/>
      <c r="AK36" s="41"/>
      <c r="AL36" s="41"/>
      <c r="AM36" s="42"/>
      <c r="AN36" s="42"/>
      <c r="AO36" s="42"/>
      <c r="BR36" s="66"/>
      <c r="BS36" s="66"/>
      <c r="BT36" s="66"/>
      <c r="BU36" s="66"/>
      <c r="BV36" s="66"/>
      <c r="BY36" s="67"/>
      <c r="BZ36" s="67"/>
      <c r="CA36" s="67"/>
      <c r="CB36" s="67"/>
      <c r="CC36" s="67"/>
      <c r="CD36" s="67"/>
      <c r="CE36" s="67"/>
      <c r="CF36" s="67"/>
      <c r="CG36" s="67"/>
      <c r="CH36" s="67"/>
      <c r="CI36" s="67"/>
      <c r="CJ36" s="67"/>
    </row>
    <row r="37" spans="1:120" ht="15.95" customHeight="1">
      <c r="A37" s="546" t="s">
        <v>47</v>
      </c>
      <c r="B37" s="547"/>
      <c r="C37" s="12"/>
      <c r="D37" s="13"/>
      <c r="E37" s="13"/>
      <c r="F37" s="13"/>
      <c r="G37" s="13"/>
      <c r="H37" s="13"/>
      <c r="I37" s="13"/>
      <c r="J37" s="13"/>
      <c r="K37" s="13"/>
      <c r="L37" s="13"/>
      <c r="M37" s="13"/>
      <c r="N37" s="13"/>
      <c r="O37" s="13"/>
      <c r="P37" s="13"/>
      <c r="Q37" s="330" t="s">
        <v>179</v>
      </c>
      <c r="R37" s="14"/>
      <c r="S37" s="14"/>
      <c r="T37" s="14"/>
      <c r="U37" s="15"/>
      <c r="V37" s="15"/>
      <c r="W37" s="15"/>
      <c r="X37" s="15"/>
      <c r="Y37" s="15"/>
      <c r="Z37" s="15"/>
      <c r="AA37" s="14"/>
      <c r="AB37" s="14"/>
      <c r="AC37" s="16"/>
      <c r="AD37" s="16"/>
      <c r="AE37" s="16"/>
      <c r="AF37" s="16"/>
      <c r="AG37" s="16"/>
      <c r="AH37" s="16"/>
      <c r="AI37" s="16"/>
      <c r="AJ37" s="16"/>
      <c r="AK37" s="16"/>
      <c r="AL37" s="16"/>
      <c r="AM37" s="16"/>
      <c r="AN37" s="16"/>
      <c r="AO37" s="16"/>
      <c r="AP37" s="16"/>
      <c r="AQ37" s="16"/>
      <c r="AR37" s="16"/>
      <c r="AS37" s="14"/>
      <c r="AT37" s="14"/>
      <c r="AU37" s="14"/>
      <c r="AV37" s="14"/>
      <c r="AW37" s="14"/>
      <c r="AX37" s="14"/>
      <c r="AY37" s="14"/>
      <c r="AZ37" s="14"/>
      <c r="BA37" s="14"/>
      <c r="BB37" s="14"/>
      <c r="BC37" s="14"/>
      <c r="BD37" s="14"/>
      <c r="BE37" s="14"/>
      <c r="BF37" s="14"/>
      <c r="BG37" s="17"/>
      <c r="BH37" s="1"/>
      <c r="BI37" s="552" t="s">
        <v>58</v>
      </c>
      <c r="BJ37" s="553"/>
      <c r="BK37" s="553"/>
      <c r="BL37" s="553"/>
      <c r="BM37" s="553"/>
      <c r="BN37" s="553"/>
      <c r="BO37" s="553"/>
      <c r="BP37" s="553"/>
      <c r="BQ37" s="553"/>
      <c r="BR37" s="553"/>
      <c r="BS37" s="553"/>
      <c r="BT37" s="554"/>
      <c r="BU37" s="558" t="s">
        <v>51</v>
      </c>
      <c r="BV37" s="553"/>
      <c r="BW37" s="553"/>
      <c r="BX37" s="553"/>
      <c r="BY37" s="553"/>
      <c r="BZ37" s="553"/>
      <c r="CA37" s="559"/>
      <c r="CB37" s="69"/>
      <c r="CC37" s="43"/>
      <c r="CD37" s="562" t="s">
        <v>161</v>
      </c>
      <c r="CE37" s="562"/>
      <c r="CF37" s="562"/>
      <c r="CG37" s="562"/>
      <c r="CH37" s="562"/>
      <c r="CI37" s="43"/>
      <c r="CJ37" s="563" t="s">
        <v>114</v>
      </c>
      <c r="CK37" s="564"/>
      <c r="CL37" s="564"/>
      <c r="CM37" s="564"/>
      <c r="CN37" s="564"/>
      <c r="CO37" s="564"/>
      <c r="CP37" s="564"/>
      <c r="CQ37" s="564"/>
      <c r="CR37" s="564"/>
      <c r="CS37" s="565"/>
    </row>
    <row r="38" spans="1:120" ht="10.5" customHeight="1">
      <c r="A38" s="548"/>
      <c r="B38" s="549"/>
      <c r="C38" s="18"/>
      <c r="D38" s="527" t="s">
        <v>43</v>
      </c>
      <c r="E38" s="527"/>
      <c r="F38" s="19"/>
      <c r="G38" s="20"/>
      <c r="H38" s="21"/>
      <c r="I38" s="20"/>
      <c r="J38" s="21"/>
      <c r="K38" s="20"/>
      <c r="L38" s="21"/>
      <c r="M38" s="528" t="s">
        <v>44</v>
      </c>
      <c r="N38" s="529"/>
      <c r="O38" s="20"/>
      <c r="P38" s="21"/>
      <c r="Q38" s="20"/>
      <c r="R38" s="21"/>
      <c r="S38" s="20"/>
      <c r="T38" s="21"/>
      <c r="U38" s="20"/>
      <c r="V38" s="21"/>
      <c r="W38" s="22"/>
      <c r="X38" s="22"/>
      <c r="Y38" s="22"/>
      <c r="Z38" s="22"/>
      <c r="AC38" s="23"/>
      <c r="AD38" s="23"/>
      <c r="AE38" s="23"/>
      <c r="AF38" s="23"/>
      <c r="AG38" s="23"/>
      <c r="AH38" s="23"/>
      <c r="AI38" s="23"/>
      <c r="AJ38" s="23"/>
      <c r="AK38" s="23"/>
      <c r="AL38" s="23"/>
      <c r="AM38" s="23"/>
      <c r="AN38" s="23"/>
      <c r="AO38" s="23"/>
      <c r="AP38" s="23"/>
      <c r="AQ38" s="23"/>
      <c r="AR38" s="23"/>
      <c r="BG38" s="24"/>
      <c r="BH38" s="1"/>
      <c r="BI38" s="555"/>
      <c r="BJ38" s="556"/>
      <c r="BK38" s="556"/>
      <c r="BL38" s="556"/>
      <c r="BM38" s="556"/>
      <c r="BN38" s="556"/>
      <c r="BO38" s="556"/>
      <c r="BP38" s="556"/>
      <c r="BQ38" s="556"/>
      <c r="BR38" s="556"/>
      <c r="BS38" s="556"/>
      <c r="BT38" s="557"/>
      <c r="BU38" s="560"/>
      <c r="BV38" s="556"/>
      <c r="BW38" s="556"/>
      <c r="BX38" s="556"/>
      <c r="BY38" s="556"/>
      <c r="BZ38" s="556"/>
      <c r="CA38" s="561"/>
      <c r="CB38" s="1"/>
      <c r="CC38" s="98"/>
      <c r="CD38" s="562"/>
      <c r="CE38" s="562"/>
      <c r="CF38" s="562"/>
      <c r="CG38" s="562"/>
      <c r="CH38" s="562"/>
      <c r="CI38" s="44"/>
      <c r="CJ38" s="566"/>
      <c r="CK38" s="567"/>
      <c r="CL38" s="567"/>
      <c r="CM38" s="567"/>
      <c r="CN38" s="567"/>
      <c r="CO38" s="567"/>
      <c r="CP38" s="567"/>
      <c r="CQ38" s="567"/>
      <c r="CR38" s="567"/>
      <c r="CS38" s="568"/>
    </row>
    <row r="39" spans="1:120" ht="10.5" customHeight="1">
      <c r="A39" s="548"/>
      <c r="B39" s="549"/>
      <c r="C39" s="18"/>
      <c r="D39" s="527"/>
      <c r="E39" s="527"/>
      <c r="F39" s="19"/>
      <c r="G39" s="26"/>
      <c r="H39" s="27"/>
      <c r="I39" s="26"/>
      <c r="J39" s="27"/>
      <c r="K39" s="26"/>
      <c r="L39" s="27"/>
      <c r="M39" s="528"/>
      <c r="N39" s="529"/>
      <c r="O39" s="26"/>
      <c r="P39" s="27"/>
      <c r="Q39" s="26"/>
      <c r="R39" s="27"/>
      <c r="S39" s="26"/>
      <c r="T39" s="27"/>
      <c r="U39" s="26"/>
      <c r="V39" s="27"/>
      <c r="W39" s="22"/>
      <c r="X39" s="22"/>
      <c r="Y39" s="22"/>
      <c r="Z39" s="22"/>
      <c r="AC39" s="28"/>
      <c r="AD39" s="28"/>
      <c r="AE39" s="28"/>
      <c r="AF39" s="28"/>
      <c r="AG39" s="28"/>
      <c r="AH39" s="28"/>
      <c r="AI39" s="28"/>
      <c r="AJ39" s="28"/>
      <c r="AK39" s="28"/>
      <c r="AL39" s="28"/>
      <c r="AM39" s="28"/>
      <c r="AN39" s="28"/>
      <c r="AO39" s="28"/>
      <c r="AP39" s="28"/>
      <c r="AQ39" s="28"/>
      <c r="AR39" s="28"/>
      <c r="BG39" s="24"/>
      <c r="BH39" s="1"/>
      <c r="BI39" s="530"/>
      <c r="BJ39" s="531"/>
      <c r="BK39" s="531"/>
      <c r="BL39" s="531"/>
      <c r="BM39" s="531"/>
      <c r="BN39" s="531"/>
      <c r="BO39" s="531"/>
      <c r="BP39" s="531"/>
      <c r="BQ39" s="531"/>
      <c r="BR39" s="531"/>
      <c r="BS39" s="531"/>
      <c r="BT39" s="532"/>
      <c r="BU39" s="536"/>
      <c r="BV39" s="537"/>
      <c r="BW39" s="537"/>
      <c r="BX39" s="537"/>
      <c r="BY39" s="537"/>
      <c r="BZ39" s="537"/>
      <c r="CA39" s="538"/>
      <c r="CB39" s="1"/>
      <c r="CC39" s="98"/>
      <c r="CD39" s="562"/>
      <c r="CE39" s="562"/>
      <c r="CF39" s="562"/>
      <c r="CG39" s="562"/>
      <c r="CH39" s="562"/>
      <c r="CI39" s="44"/>
      <c r="CJ39" s="487" t="s">
        <v>115</v>
      </c>
      <c r="CK39" s="488"/>
      <c r="CL39" s="493"/>
      <c r="CM39" s="494"/>
      <c r="CN39" s="494"/>
      <c r="CO39" s="494"/>
      <c r="CP39" s="494"/>
      <c r="CQ39" s="494"/>
      <c r="CR39" s="494"/>
      <c r="CS39" s="495"/>
      <c r="DO39" s="99"/>
      <c r="DP39" s="99"/>
    </row>
    <row r="40" spans="1:120" ht="10.5" customHeight="1" thickBot="1">
      <c r="A40" s="548"/>
      <c r="B40" s="549"/>
      <c r="C40" s="18"/>
      <c r="D40" s="29"/>
      <c r="E40" s="29"/>
      <c r="F40" s="29"/>
      <c r="G40" s="30"/>
      <c r="H40" s="31"/>
      <c r="I40" s="30"/>
      <c r="J40" s="31"/>
      <c r="K40" s="30"/>
      <c r="L40" s="31"/>
      <c r="M40" s="528"/>
      <c r="N40" s="529"/>
      <c r="O40" s="30"/>
      <c r="P40" s="31"/>
      <c r="Q40" s="30"/>
      <c r="R40" s="31"/>
      <c r="S40" s="30"/>
      <c r="T40" s="31"/>
      <c r="U40" s="30"/>
      <c r="V40" s="31"/>
      <c r="W40" s="22"/>
      <c r="X40" s="22"/>
      <c r="Y40" s="22"/>
      <c r="Z40" s="22"/>
      <c r="AC40" s="28"/>
      <c r="AD40" s="28"/>
      <c r="AE40" s="28"/>
      <c r="AF40" s="28"/>
      <c r="AG40" s="28"/>
      <c r="AH40" s="28"/>
      <c r="AI40" s="28"/>
      <c r="AJ40" s="28"/>
      <c r="AK40" s="28"/>
      <c r="AL40" s="28"/>
      <c r="AM40" s="28"/>
      <c r="AN40" s="28"/>
      <c r="AO40" s="28"/>
      <c r="AP40" s="28"/>
      <c r="AQ40" s="28"/>
      <c r="AR40" s="28"/>
      <c r="BG40" s="24"/>
      <c r="BH40" s="1"/>
      <c r="BI40" s="533"/>
      <c r="BJ40" s="534"/>
      <c r="BK40" s="534"/>
      <c r="BL40" s="534"/>
      <c r="BM40" s="534"/>
      <c r="BN40" s="534"/>
      <c r="BO40" s="534"/>
      <c r="BP40" s="534"/>
      <c r="BQ40" s="534"/>
      <c r="BR40" s="534"/>
      <c r="BS40" s="534"/>
      <c r="BT40" s="535"/>
      <c r="BU40" s="539"/>
      <c r="BV40" s="540"/>
      <c r="BW40" s="540"/>
      <c r="BX40" s="540"/>
      <c r="BY40" s="540"/>
      <c r="BZ40" s="540"/>
      <c r="CA40" s="541"/>
      <c r="CB40" s="1"/>
      <c r="CC40" s="44"/>
      <c r="CD40" s="562"/>
      <c r="CE40" s="562"/>
      <c r="CF40" s="562"/>
      <c r="CG40" s="562"/>
      <c r="CH40" s="562"/>
      <c r="CI40" s="44"/>
      <c r="CJ40" s="489"/>
      <c r="CK40" s="490"/>
      <c r="CL40" s="496"/>
      <c r="CM40" s="497"/>
      <c r="CN40" s="497"/>
      <c r="CO40" s="497"/>
      <c r="CP40" s="497"/>
      <c r="CQ40" s="497"/>
      <c r="CR40" s="497"/>
      <c r="CS40" s="498"/>
      <c r="DO40" s="99"/>
      <c r="DP40" s="99"/>
    </row>
    <row r="41" spans="1:120" ht="10.5" customHeight="1">
      <c r="A41" s="548"/>
      <c r="B41" s="549"/>
      <c r="C41" s="18"/>
      <c r="D41" s="29"/>
      <c r="E41" s="29"/>
      <c r="F41" s="29"/>
      <c r="G41" s="29"/>
      <c r="H41" s="29"/>
      <c r="I41" s="29"/>
      <c r="J41" s="29"/>
      <c r="K41" s="29"/>
      <c r="L41" s="29"/>
      <c r="M41" s="29"/>
      <c r="N41" s="29"/>
      <c r="O41" s="29"/>
      <c r="P41" s="29"/>
      <c r="Q41" s="29"/>
      <c r="R41" s="29"/>
      <c r="S41" s="29"/>
      <c r="T41" s="29"/>
      <c r="U41" s="45"/>
      <c r="V41" s="45"/>
      <c r="W41" s="45"/>
      <c r="X41" s="45"/>
      <c r="Y41" s="45"/>
      <c r="Z41" s="45"/>
      <c r="BG41" s="24"/>
      <c r="BH41" s="1"/>
      <c r="BI41" s="533"/>
      <c r="BJ41" s="534"/>
      <c r="BK41" s="534"/>
      <c r="BL41" s="534"/>
      <c r="BM41" s="534"/>
      <c r="BN41" s="534"/>
      <c r="BO41" s="534"/>
      <c r="BP41" s="534"/>
      <c r="BQ41" s="534"/>
      <c r="BR41" s="534"/>
      <c r="BS41" s="534"/>
      <c r="BT41" s="535"/>
      <c r="BU41" s="539"/>
      <c r="BV41" s="540"/>
      <c r="BW41" s="540"/>
      <c r="BX41" s="540"/>
      <c r="BY41" s="540"/>
      <c r="BZ41" s="540"/>
      <c r="CA41" s="541"/>
      <c r="CB41" s="1"/>
      <c r="CC41" s="48"/>
      <c r="CD41" s="48"/>
      <c r="CE41" s="100"/>
      <c r="CF41" s="101"/>
      <c r="CG41" s="102"/>
      <c r="CH41" s="48"/>
      <c r="CI41" s="48"/>
      <c r="CJ41" s="489"/>
      <c r="CK41" s="490"/>
      <c r="CL41" s="496"/>
      <c r="CM41" s="497"/>
      <c r="CN41" s="497"/>
      <c r="CO41" s="497"/>
      <c r="CP41" s="497"/>
      <c r="CQ41" s="497"/>
      <c r="CR41" s="497"/>
      <c r="CS41" s="498"/>
    </row>
    <row r="42" spans="1:120" ht="10.5" customHeight="1">
      <c r="A42" s="548"/>
      <c r="B42" s="549"/>
      <c r="C42" s="18"/>
      <c r="D42" s="29"/>
      <c r="E42" s="29"/>
      <c r="F42" s="29"/>
      <c r="G42" s="29"/>
      <c r="H42" s="29"/>
      <c r="I42" s="29"/>
      <c r="J42" s="29"/>
      <c r="K42" s="29"/>
      <c r="L42" s="29"/>
      <c r="M42" s="29"/>
      <c r="N42" s="29"/>
      <c r="O42" s="29"/>
      <c r="P42" s="29"/>
      <c r="Q42" s="29"/>
      <c r="R42" s="29"/>
      <c r="S42" s="29"/>
      <c r="U42" s="45"/>
      <c r="V42" s="45"/>
      <c r="W42" s="45"/>
      <c r="X42" s="45"/>
      <c r="Y42" s="45"/>
      <c r="Z42" s="45"/>
      <c r="BG42" s="24"/>
      <c r="BH42" s="1"/>
      <c r="BI42" s="533"/>
      <c r="BJ42" s="534"/>
      <c r="BK42" s="534"/>
      <c r="BL42" s="534"/>
      <c r="BM42" s="534"/>
      <c r="BN42" s="534"/>
      <c r="BO42" s="534"/>
      <c r="BP42" s="534"/>
      <c r="BQ42" s="534"/>
      <c r="BR42" s="534"/>
      <c r="BS42" s="534"/>
      <c r="BT42" s="46"/>
      <c r="BU42" s="539"/>
      <c r="BV42" s="540"/>
      <c r="BW42" s="540"/>
      <c r="BX42" s="540"/>
      <c r="BY42" s="540"/>
      <c r="BZ42" s="540"/>
      <c r="CA42" s="47"/>
      <c r="CB42" s="1"/>
      <c r="CC42" s="48"/>
      <c r="CD42" s="48"/>
      <c r="CE42" s="103"/>
      <c r="CF42" s="48"/>
      <c r="CG42" s="104"/>
      <c r="CH42" s="48"/>
      <c r="CI42" s="48"/>
      <c r="CJ42" s="491"/>
      <c r="CK42" s="492"/>
      <c r="CL42" s="499"/>
      <c r="CM42" s="500"/>
      <c r="CN42" s="500"/>
      <c r="CO42" s="500"/>
      <c r="CP42" s="500"/>
      <c r="CQ42" s="500"/>
      <c r="CR42" s="500"/>
      <c r="CS42" s="501"/>
    </row>
    <row r="43" spans="1:120" ht="10.5" customHeight="1" thickBot="1">
      <c r="A43" s="548"/>
      <c r="B43" s="549"/>
      <c r="C43" s="18"/>
      <c r="D43" s="29"/>
      <c r="E43" s="29"/>
      <c r="F43" s="29"/>
      <c r="G43" s="29"/>
      <c r="H43" s="29"/>
      <c r="I43" s="29"/>
      <c r="J43" s="29"/>
      <c r="K43" s="29"/>
      <c r="L43" s="29"/>
      <c r="M43" s="29"/>
      <c r="N43" s="29"/>
      <c r="O43" s="29"/>
      <c r="P43" s="29"/>
      <c r="Q43" s="29"/>
      <c r="R43" s="29"/>
      <c r="S43" s="29"/>
      <c r="BG43" s="24"/>
      <c r="BH43" s="1"/>
      <c r="BI43" s="542"/>
      <c r="BJ43" s="543"/>
      <c r="BK43" s="543"/>
      <c r="BL43" s="543"/>
      <c r="BM43" s="543"/>
      <c r="BN43" s="543"/>
      <c r="BO43" s="543"/>
      <c r="BP43" s="543"/>
      <c r="BQ43" s="543"/>
      <c r="BR43" s="543"/>
      <c r="BS43" s="543"/>
      <c r="BT43" s="49"/>
      <c r="BU43" s="544"/>
      <c r="BV43" s="545"/>
      <c r="BW43" s="545"/>
      <c r="BX43" s="545"/>
      <c r="BY43" s="545"/>
      <c r="BZ43" s="545"/>
      <c r="CA43" s="50"/>
      <c r="CB43" s="1"/>
      <c r="CC43" s="48"/>
      <c r="CD43" s="48"/>
      <c r="CE43" s="105"/>
      <c r="CF43" s="106"/>
      <c r="CG43" s="107"/>
      <c r="CH43" s="48"/>
      <c r="CI43" s="48"/>
      <c r="CJ43" s="487" t="s">
        <v>116</v>
      </c>
      <c r="CK43" s="488"/>
      <c r="CL43" s="493"/>
      <c r="CM43" s="494"/>
      <c r="CN43" s="494"/>
      <c r="CO43" s="494"/>
      <c r="CP43" s="494"/>
      <c r="CQ43" s="494"/>
      <c r="CR43" s="494"/>
      <c r="CS43" s="495"/>
    </row>
    <row r="44" spans="1:120" ht="10.9" customHeight="1">
      <c r="A44" s="548"/>
      <c r="B44" s="549"/>
      <c r="C44" s="18"/>
      <c r="D44" s="29"/>
      <c r="E44" s="29"/>
      <c r="F44" s="29"/>
      <c r="G44" s="29"/>
      <c r="H44" s="29"/>
      <c r="I44" s="29"/>
      <c r="J44" s="29"/>
      <c r="K44" s="29"/>
      <c r="L44" s="29"/>
      <c r="M44" s="29"/>
      <c r="N44" s="29"/>
      <c r="O44" s="29"/>
      <c r="P44" s="29"/>
      <c r="Q44" s="29"/>
      <c r="R44" s="29"/>
      <c r="S44" s="29"/>
      <c r="BG44" s="24"/>
      <c r="BH44" s="1"/>
      <c r="BI44" s="518"/>
      <c r="BJ44" s="518"/>
      <c r="BK44" s="518"/>
      <c r="BL44" s="518"/>
      <c r="BM44" s="518"/>
      <c r="BN44" s="518"/>
      <c r="BO44" s="518"/>
      <c r="BP44" s="518"/>
      <c r="BQ44" s="518"/>
      <c r="BR44" s="518"/>
      <c r="BS44" s="518"/>
      <c r="BT44" s="518"/>
      <c r="BU44" s="518"/>
      <c r="BV44" s="518"/>
      <c r="BW44" s="518"/>
      <c r="BX44" s="518"/>
      <c r="BY44" s="518"/>
      <c r="BZ44" s="518"/>
      <c r="CA44" s="518"/>
      <c r="CB44" s="1"/>
      <c r="CC44" s="48"/>
      <c r="CD44" s="48"/>
      <c r="CE44" s="48"/>
      <c r="CF44" s="48"/>
      <c r="CG44" s="48"/>
      <c r="CH44" s="48"/>
      <c r="CI44" s="48"/>
      <c r="CJ44" s="489"/>
      <c r="CK44" s="490"/>
      <c r="CL44" s="496"/>
      <c r="CM44" s="497"/>
      <c r="CN44" s="497"/>
      <c r="CO44" s="497"/>
      <c r="CP44" s="497"/>
      <c r="CQ44" s="497"/>
      <c r="CR44" s="497"/>
      <c r="CS44" s="498"/>
    </row>
    <row r="45" spans="1:120" ht="10.9" customHeight="1">
      <c r="A45" s="548"/>
      <c r="B45" s="549"/>
      <c r="C45" s="18"/>
      <c r="D45" s="29"/>
      <c r="E45" s="29"/>
      <c r="F45" s="29"/>
      <c r="G45" s="29"/>
      <c r="H45" s="29"/>
      <c r="I45" s="29"/>
      <c r="J45" s="29"/>
      <c r="K45" s="29"/>
      <c r="L45" s="29"/>
      <c r="M45" s="29"/>
      <c r="N45" s="29"/>
      <c r="O45" s="29"/>
      <c r="P45" s="29"/>
      <c r="Q45" s="29"/>
      <c r="R45" s="29"/>
      <c r="S45" s="29"/>
      <c r="BG45" s="24"/>
      <c r="BH45" s="1"/>
      <c r="BI45" s="519"/>
      <c r="BJ45" s="519"/>
      <c r="BK45" s="519"/>
      <c r="BL45" s="519"/>
      <c r="BM45" s="519"/>
      <c r="BN45" s="519"/>
      <c r="BO45" s="519"/>
      <c r="BP45" s="519"/>
      <c r="BQ45" s="519"/>
      <c r="BR45" s="519"/>
      <c r="BS45" s="519"/>
      <c r="BT45" s="519"/>
      <c r="BU45" s="519"/>
      <c r="BV45" s="519"/>
      <c r="BW45" s="519"/>
      <c r="BX45" s="519"/>
      <c r="BY45" s="519"/>
      <c r="BZ45" s="519"/>
      <c r="CA45" s="519"/>
      <c r="CB45" s="1"/>
      <c r="CC45" s="48"/>
      <c r="CD45" s="48"/>
      <c r="CE45" s="520"/>
      <c r="CF45" s="520"/>
      <c r="CG45" s="520"/>
      <c r="CH45" s="48"/>
      <c r="CI45" s="48"/>
      <c r="CJ45" s="489"/>
      <c r="CK45" s="490"/>
      <c r="CL45" s="496"/>
      <c r="CM45" s="497"/>
      <c r="CN45" s="497"/>
      <c r="CO45" s="497"/>
      <c r="CP45" s="497"/>
      <c r="CQ45" s="497"/>
      <c r="CR45" s="497"/>
      <c r="CS45" s="498"/>
    </row>
    <row r="46" spans="1:120" ht="10.5" customHeight="1">
      <c r="A46" s="548"/>
      <c r="B46" s="549"/>
      <c r="C46" s="514" t="s">
        <v>45</v>
      </c>
      <c r="D46" s="515"/>
      <c r="E46" s="515"/>
      <c r="F46" s="515"/>
      <c r="G46" s="33"/>
      <c r="H46" s="33"/>
      <c r="I46" s="33"/>
      <c r="J46" s="33"/>
      <c r="K46" s="33"/>
      <c r="L46" s="33"/>
      <c r="M46" s="33"/>
      <c r="N46" s="33"/>
      <c r="O46" s="33"/>
      <c r="P46" s="33"/>
      <c r="Q46" s="515"/>
      <c r="R46" s="515"/>
      <c r="S46" s="33"/>
      <c r="T46" s="33"/>
      <c r="U46" s="33"/>
      <c r="V46" s="33"/>
      <c r="W46" s="33"/>
      <c r="X46" s="33"/>
      <c r="Y46" s="33"/>
      <c r="Z46" s="33"/>
      <c r="AA46" s="33"/>
      <c r="AB46" s="33"/>
      <c r="AC46" s="33"/>
      <c r="AD46" s="33"/>
      <c r="AE46" s="33"/>
      <c r="AF46" s="515"/>
      <c r="AG46" s="515"/>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4"/>
      <c r="BH46" s="1"/>
      <c r="BI46" s="108"/>
      <c r="BJ46" s="108"/>
      <c r="BK46" s="109"/>
      <c r="BL46" s="109"/>
      <c r="BM46" s="109"/>
      <c r="BN46" s="7"/>
      <c r="BO46" s="109"/>
      <c r="BP46" s="109"/>
      <c r="BQ46" s="7"/>
      <c r="BR46" s="109"/>
      <c r="BS46" s="109"/>
      <c r="BT46" s="7"/>
      <c r="BU46" s="109"/>
      <c r="BV46" s="109"/>
      <c r="BW46" s="110"/>
      <c r="BX46" s="109"/>
      <c r="BY46" s="109"/>
      <c r="BZ46" s="111"/>
      <c r="CA46" s="111"/>
      <c r="CB46" s="1"/>
      <c r="CC46" s="48"/>
      <c r="CD46" s="48"/>
      <c r="CE46" s="520"/>
      <c r="CF46" s="520"/>
      <c r="CG46" s="520"/>
      <c r="CH46" s="48"/>
      <c r="CI46" s="48"/>
      <c r="CJ46" s="491"/>
      <c r="CK46" s="492"/>
      <c r="CL46" s="499"/>
      <c r="CM46" s="500"/>
      <c r="CN46" s="500"/>
      <c r="CO46" s="500"/>
      <c r="CP46" s="500"/>
      <c r="CQ46" s="500"/>
      <c r="CR46" s="500"/>
      <c r="CS46" s="501"/>
    </row>
    <row r="47" spans="1:120" ht="10.5" customHeight="1" thickBot="1">
      <c r="A47" s="548"/>
      <c r="B47" s="549"/>
      <c r="C47" s="496"/>
      <c r="D47" s="497"/>
      <c r="E47" s="497"/>
      <c r="F47" s="497"/>
      <c r="Q47" s="497"/>
      <c r="R47" s="497"/>
      <c r="AF47" s="497"/>
      <c r="AG47" s="497"/>
      <c r="BG47" s="24"/>
      <c r="BH47" s="1"/>
      <c r="CB47" s="1"/>
      <c r="CC47" s="48"/>
      <c r="CD47" s="48"/>
      <c r="CE47" s="520"/>
      <c r="CF47" s="520"/>
      <c r="CG47" s="520"/>
      <c r="CH47" s="48"/>
      <c r="CI47" s="48"/>
      <c r="CJ47" s="487" t="s">
        <v>117</v>
      </c>
      <c r="CK47" s="488"/>
      <c r="CL47" s="493"/>
      <c r="CM47" s="494"/>
      <c r="CN47" s="494"/>
      <c r="CO47" s="494"/>
      <c r="CP47" s="494"/>
      <c r="CQ47" s="494"/>
      <c r="CR47" s="494"/>
      <c r="CS47" s="495"/>
    </row>
    <row r="48" spans="1:120" ht="10.5" customHeight="1">
      <c r="A48" s="548"/>
      <c r="B48" s="549"/>
      <c r="C48" s="516"/>
      <c r="D48" s="517"/>
      <c r="E48" s="517"/>
      <c r="F48" s="517"/>
      <c r="G48" s="35"/>
      <c r="H48" s="35"/>
      <c r="I48" s="35"/>
      <c r="J48" s="35"/>
      <c r="K48" s="35"/>
      <c r="L48" s="35"/>
      <c r="M48" s="35"/>
      <c r="N48" s="36"/>
      <c r="O48" s="35"/>
      <c r="P48" s="35"/>
      <c r="Q48" s="517"/>
      <c r="R48" s="517"/>
      <c r="S48" s="35"/>
      <c r="T48" s="35"/>
      <c r="U48" s="35"/>
      <c r="V48" s="35"/>
      <c r="W48" s="35"/>
      <c r="X48" s="35"/>
      <c r="Y48" s="35"/>
      <c r="Z48" s="35"/>
      <c r="AA48" s="35"/>
      <c r="AB48" s="35"/>
      <c r="AC48" s="35"/>
      <c r="AD48" s="35"/>
      <c r="AE48" s="35"/>
      <c r="AF48" s="517"/>
      <c r="AG48" s="517"/>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7"/>
      <c r="BH48" s="1"/>
      <c r="BI48" s="521" t="s">
        <v>90</v>
      </c>
      <c r="BJ48" s="522"/>
      <c r="BK48" s="522"/>
      <c r="BL48" s="522"/>
      <c r="BM48" s="522"/>
      <c r="BN48" s="522"/>
      <c r="BO48" s="522"/>
      <c r="BP48" s="522"/>
      <c r="BQ48" s="522"/>
      <c r="BR48" s="522"/>
      <c r="BS48" s="522"/>
      <c r="BT48" s="522"/>
      <c r="BU48" s="522"/>
      <c r="BV48" s="522"/>
      <c r="BW48" s="522"/>
      <c r="BX48" s="522"/>
      <c r="BY48" s="522"/>
      <c r="BZ48" s="522"/>
      <c r="CA48" s="523"/>
      <c r="CB48" s="1"/>
      <c r="CC48" s="48"/>
      <c r="CD48" s="48"/>
      <c r="CH48" s="48"/>
      <c r="CI48" s="48"/>
      <c r="CJ48" s="489"/>
      <c r="CK48" s="490"/>
      <c r="CL48" s="496"/>
      <c r="CM48" s="497"/>
      <c r="CN48" s="497"/>
      <c r="CO48" s="497"/>
      <c r="CP48" s="497"/>
      <c r="CQ48" s="497"/>
      <c r="CR48" s="497"/>
      <c r="CS48" s="498"/>
    </row>
    <row r="49" spans="1:97" ht="10.5" customHeight="1" thickBot="1">
      <c r="A49" s="548"/>
      <c r="B49" s="549"/>
      <c r="C49" s="514" t="s">
        <v>109</v>
      </c>
      <c r="D49" s="515"/>
      <c r="E49" s="515"/>
      <c r="F49" s="515"/>
      <c r="G49" s="515"/>
      <c r="H49" s="33"/>
      <c r="I49" s="33"/>
      <c r="J49" s="33"/>
      <c r="K49" s="33"/>
      <c r="L49" s="33"/>
      <c r="M49" s="33"/>
      <c r="N49" s="33"/>
      <c r="O49" s="33"/>
      <c r="P49" s="33"/>
      <c r="Q49" s="515"/>
      <c r="R49" s="515"/>
      <c r="S49" s="33"/>
      <c r="T49" s="33"/>
      <c r="U49" s="33"/>
      <c r="V49" s="33"/>
      <c r="W49" s="33"/>
      <c r="X49" s="33"/>
      <c r="Y49" s="33"/>
      <c r="Z49" s="33"/>
      <c r="AA49" s="33"/>
      <c r="AB49" s="33"/>
      <c r="AC49" s="33"/>
      <c r="AD49" s="33"/>
      <c r="AE49" s="33"/>
      <c r="AF49" s="515"/>
      <c r="AG49" s="515"/>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4"/>
      <c r="BH49" s="1"/>
      <c r="BI49" s="524"/>
      <c r="BJ49" s="525"/>
      <c r="BK49" s="525"/>
      <c r="BL49" s="525"/>
      <c r="BM49" s="525"/>
      <c r="BN49" s="525"/>
      <c r="BO49" s="525"/>
      <c r="BP49" s="525"/>
      <c r="BQ49" s="525"/>
      <c r="BR49" s="525"/>
      <c r="BS49" s="525"/>
      <c r="BT49" s="525"/>
      <c r="BU49" s="525"/>
      <c r="BV49" s="525"/>
      <c r="BW49" s="525"/>
      <c r="BX49" s="525"/>
      <c r="BY49" s="525"/>
      <c r="BZ49" s="525"/>
      <c r="CA49" s="526"/>
      <c r="CB49" s="1"/>
      <c r="CC49" s="48"/>
      <c r="CD49" s="48"/>
      <c r="CH49" s="48"/>
      <c r="CI49" s="48"/>
      <c r="CJ49" s="489"/>
      <c r="CK49" s="490"/>
      <c r="CL49" s="496"/>
      <c r="CM49" s="497"/>
      <c r="CN49" s="497"/>
      <c r="CO49" s="497"/>
      <c r="CP49" s="497"/>
      <c r="CQ49" s="497"/>
      <c r="CR49" s="497"/>
      <c r="CS49" s="498"/>
    </row>
    <row r="50" spans="1:97" ht="10.5" customHeight="1">
      <c r="A50" s="548"/>
      <c r="B50" s="549"/>
      <c r="C50" s="496"/>
      <c r="D50" s="497"/>
      <c r="E50" s="497"/>
      <c r="F50" s="497"/>
      <c r="G50" s="497"/>
      <c r="Q50" s="497"/>
      <c r="R50" s="497"/>
      <c r="AF50" s="497"/>
      <c r="AG50" s="497"/>
      <c r="BG50" s="24"/>
      <c r="BH50" s="1"/>
      <c r="BI50" s="112"/>
      <c r="BJ50" s="9"/>
      <c r="BK50" s="485" t="s">
        <v>118</v>
      </c>
      <c r="BL50" s="485"/>
      <c r="BM50" s="113"/>
      <c r="BN50" s="485" t="s">
        <v>119</v>
      </c>
      <c r="BO50" s="485"/>
      <c r="BP50" s="113"/>
      <c r="BQ50" s="485" t="s">
        <v>48</v>
      </c>
      <c r="BR50" s="485"/>
      <c r="BS50" s="113"/>
      <c r="BT50" s="485" t="s">
        <v>49</v>
      </c>
      <c r="BU50" s="485"/>
      <c r="BV50" s="114"/>
      <c r="BW50" s="485" t="s">
        <v>50</v>
      </c>
      <c r="BX50" s="485"/>
      <c r="BY50" s="109"/>
      <c r="BZ50" s="115"/>
      <c r="CA50" s="116"/>
      <c r="CB50" s="1"/>
      <c r="CC50" s="48"/>
      <c r="CD50" s="48"/>
      <c r="CE50" s="48"/>
      <c r="CF50" s="48"/>
      <c r="CG50" s="48"/>
      <c r="CH50" s="48"/>
      <c r="CI50" s="48"/>
      <c r="CJ50" s="491"/>
      <c r="CK50" s="492"/>
      <c r="CL50" s="499"/>
      <c r="CM50" s="500"/>
      <c r="CN50" s="500"/>
      <c r="CO50" s="500"/>
      <c r="CP50" s="500"/>
      <c r="CQ50" s="500"/>
      <c r="CR50" s="500"/>
      <c r="CS50" s="501"/>
    </row>
    <row r="51" spans="1:97" ht="10.5" customHeight="1">
      <c r="A51" s="548"/>
      <c r="B51" s="549"/>
      <c r="C51" s="516"/>
      <c r="D51" s="517"/>
      <c r="E51" s="517"/>
      <c r="F51" s="517"/>
      <c r="G51" s="517"/>
      <c r="H51" s="35"/>
      <c r="I51" s="35"/>
      <c r="J51" s="35"/>
      <c r="K51" s="35"/>
      <c r="L51" s="35"/>
      <c r="M51" s="35"/>
      <c r="N51" s="36"/>
      <c r="O51" s="35"/>
      <c r="P51" s="35"/>
      <c r="Q51" s="517"/>
      <c r="R51" s="517"/>
      <c r="S51" s="35"/>
      <c r="T51" s="35"/>
      <c r="U51" s="35"/>
      <c r="V51" s="35"/>
      <c r="W51" s="35"/>
      <c r="X51" s="35"/>
      <c r="Y51" s="35"/>
      <c r="Z51" s="35"/>
      <c r="AA51" s="35"/>
      <c r="AB51" s="35"/>
      <c r="AC51" s="35"/>
      <c r="AD51" s="35"/>
      <c r="AE51" s="35"/>
      <c r="AF51" s="517"/>
      <c r="AG51" s="517"/>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7"/>
      <c r="BH51" s="1"/>
      <c r="BI51" s="117"/>
      <c r="BJ51" s="9"/>
      <c r="BK51" s="486"/>
      <c r="BL51" s="486"/>
      <c r="BM51" s="118"/>
      <c r="BN51" s="486"/>
      <c r="BO51" s="486"/>
      <c r="BP51" s="118"/>
      <c r="BQ51" s="486"/>
      <c r="BR51" s="486"/>
      <c r="BS51" s="118"/>
      <c r="BT51" s="486"/>
      <c r="BU51" s="486"/>
      <c r="BV51" s="119"/>
      <c r="BW51" s="486"/>
      <c r="BX51" s="486"/>
      <c r="BY51" s="109"/>
      <c r="BZ51" s="115"/>
      <c r="CA51" s="116"/>
      <c r="CB51" s="1"/>
      <c r="CC51" s="48"/>
      <c r="CD51" s="48"/>
      <c r="CE51" s="48"/>
      <c r="CF51" s="48"/>
      <c r="CG51" s="48"/>
      <c r="CH51" s="48"/>
      <c r="CI51" s="48"/>
      <c r="CJ51" s="487" t="s">
        <v>120</v>
      </c>
      <c r="CK51" s="488"/>
      <c r="CL51" s="493"/>
      <c r="CM51" s="494"/>
      <c r="CN51" s="494"/>
      <c r="CO51" s="494"/>
      <c r="CP51" s="494"/>
      <c r="CQ51" s="494"/>
      <c r="CR51" s="494"/>
      <c r="CS51" s="495"/>
    </row>
    <row r="52" spans="1:97" ht="10.5" customHeight="1">
      <c r="A52" s="548"/>
      <c r="B52" s="549"/>
      <c r="K52" s="64"/>
      <c r="L52" s="41"/>
      <c r="M52" s="41"/>
      <c r="N52" s="41"/>
      <c r="O52" s="41"/>
      <c r="P52" s="41"/>
      <c r="Q52" s="41"/>
      <c r="R52" s="41"/>
      <c r="S52" s="41"/>
      <c r="T52" s="41"/>
      <c r="BC52" s="502" t="s">
        <v>46</v>
      </c>
      <c r="BD52" s="502"/>
      <c r="BE52" s="502"/>
      <c r="BF52" s="502"/>
      <c r="BG52" s="503"/>
      <c r="BH52" s="1"/>
      <c r="BI52" s="117"/>
      <c r="BJ52" s="9"/>
      <c r="BK52" s="486"/>
      <c r="BL52" s="486"/>
      <c r="BM52" s="118"/>
      <c r="BN52" s="486"/>
      <c r="BO52" s="486"/>
      <c r="BP52" s="118"/>
      <c r="BQ52" s="486"/>
      <c r="BR52" s="486"/>
      <c r="BS52" s="120"/>
      <c r="BT52" s="486"/>
      <c r="BU52" s="486"/>
      <c r="BV52" s="119"/>
      <c r="BW52" s="486"/>
      <c r="BX52" s="486"/>
      <c r="BY52" s="109"/>
      <c r="BZ52" s="115"/>
      <c r="CA52" s="116"/>
      <c r="CB52" s="1"/>
      <c r="CC52" s="48"/>
      <c r="CD52" s="48"/>
      <c r="CE52" s="48"/>
      <c r="CF52" s="48"/>
      <c r="CG52" s="48"/>
      <c r="CH52" s="48"/>
      <c r="CI52" s="48"/>
      <c r="CJ52" s="489"/>
      <c r="CK52" s="490"/>
      <c r="CL52" s="496"/>
      <c r="CM52" s="497"/>
      <c r="CN52" s="497"/>
      <c r="CO52" s="497"/>
      <c r="CP52" s="497"/>
      <c r="CQ52" s="497"/>
      <c r="CR52" s="497"/>
      <c r="CS52" s="498"/>
    </row>
    <row r="53" spans="1:97" ht="10.5" customHeight="1">
      <c r="A53" s="548"/>
      <c r="B53" s="549"/>
      <c r="K53" s="64"/>
      <c r="L53" s="41"/>
      <c r="M53" s="41"/>
      <c r="N53" s="41"/>
      <c r="O53" s="41"/>
      <c r="P53" s="41"/>
      <c r="Q53" s="41"/>
      <c r="R53" s="41"/>
      <c r="S53" s="41"/>
      <c r="T53" s="41"/>
      <c r="BC53" s="504"/>
      <c r="BD53" s="504"/>
      <c r="BE53" s="504"/>
      <c r="BF53" s="504"/>
      <c r="BG53" s="505"/>
      <c r="BH53" s="1"/>
      <c r="BI53" s="117"/>
      <c r="BJ53" s="9"/>
      <c r="BK53" s="486"/>
      <c r="BL53" s="486"/>
      <c r="BM53" s="118"/>
      <c r="BN53" s="486"/>
      <c r="BO53" s="486"/>
      <c r="BP53" s="118"/>
      <c r="BQ53" s="486"/>
      <c r="BR53" s="486"/>
      <c r="BS53" s="118"/>
      <c r="BT53" s="486"/>
      <c r="BU53" s="486"/>
      <c r="BV53" s="119"/>
      <c r="BW53" s="486"/>
      <c r="BX53" s="486"/>
      <c r="BY53" s="109"/>
      <c r="BZ53" s="115"/>
      <c r="CA53" s="116"/>
      <c r="CB53" s="1"/>
      <c r="CC53" s="48"/>
      <c r="CD53" s="48"/>
      <c r="CE53" s="48"/>
      <c r="CF53" s="48"/>
      <c r="CG53" s="48"/>
      <c r="CH53" s="48"/>
      <c r="CI53" s="48"/>
      <c r="CJ53" s="489"/>
      <c r="CK53" s="490"/>
      <c r="CL53" s="496"/>
      <c r="CM53" s="497"/>
      <c r="CN53" s="497"/>
      <c r="CO53" s="497"/>
      <c r="CP53" s="497"/>
      <c r="CQ53" s="497"/>
      <c r="CR53" s="497"/>
      <c r="CS53" s="498"/>
    </row>
    <row r="54" spans="1:97" ht="10.5" customHeight="1" thickBot="1">
      <c r="A54" s="548"/>
      <c r="B54" s="549"/>
      <c r="L54" s="64"/>
      <c r="M54" s="41"/>
      <c r="N54" s="41"/>
      <c r="O54" s="41"/>
      <c r="P54" s="41"/>
      <c r="Q54" s="41"/>
      <c r="R54" s="41"/>
      <c r="S54" s="41"/>
      <c r="T54" s="41"/>
      <c r="U54" s="41"/>
      <c r="BC54" s="504"/>
      <c r="BD54" s="504"/>
      <c r="BE54" s="504"/>
      <c r="BF54" s="504"/>
      <c r="BG54" s="505"/>
      <c r="BH54" s="1"/>
      <c r="BI54" s="121"/>
      <c r="BJ54" s="122"/>
      <c r="BK54" s="123"/>
      <c r="BL54" s="123"/>
      <c r="BM54" s="123"/>
      <c r="BN54" s="124"/>
      <c r="BO54" s="123"/>
      <c r="BP54" s="123"/>
      <c r="BQ54" s="124"/>
      <c r="BR54" s="123"/>
      <c r="BS54" s="123"/>
      <c r="BT54" s="125"/>
      <c r="BU54" s="123"/>
      <c r="BV54" s="123"/>
      <c r="BW54" s="126"/>
      <c r="BX54" s="123"/>
      <c r="BY54" s="123"/>
      <c r="BZ54" s="126"/>
      <c r="CA54" s="127"/>
      <c r="CB54" s="1"/>
      <c r="CC54" s="48"/>
      <c r="CD54" s="48"/>
      <c r="CE54" s="48"/>
      <c r="CF54" s="48"/>
      <c r="CG54" s="48"/>
      <c r="CH54" s="48"/>
      <c r="CI54" s="48"/>
      <c r="CJ54" s="491"/>
      <c r="CK54" s="492"/>
      <c r="CL54" s="499"/>
      <c r="CM54" s="500"/>
      <c r="CN54" s="500"/>
      <c r="CO54" s="500"/>
      <c r="CP54" s="500"/>
      <c r="CQ54" s="500"/>
      <c r="CR54" s="500"/>
      <c r="CS54" s="501"/>
    </row>
    <row r="55" spans="1:97" ht="10.5" customHeight="1">
      <c r="A55" s="548"/>
      <c r="B55" s="549"/>
      <c r="M55" s="41"/>
      <c r="N55" s="41"/>
      <c r="O55" s="41"/>
      <c r="P55" s="41"/>
      <c r="Q55" s="41"/>
      <c r="R55" s="41"/>
      <c r="S55" s="41"/>
      <c r="T55" s="41"/>
      <c r="U55" s="41"/>
      <c r="BC55" s="504"/>
      <c r="BD55" s="504"/>
      <c r="BE55" s="504"/>
      <c r="BF55" s="504"/>
      <c r="BG55" s="505"/>
      <c r="BH55" s="1"/>
      <c r="BI55" s="331" t="s">
        <v>180</v>
      </c>
      <c r="BJ55" s="108"/>
      <c r="BK55" s="7"/>
      <c r="BL55" s="7"/>
      <c r="BM55" s="7"/>
      <c r="BN55" s="7"/>
      <c r="BO55" s="7"/>
      <c r="BP55" s="7"/>
      <c r="BQ55" s="7"/>
      <c r="BR55" s="7"/>
      <c r="BS55" s="7"/>
      <c r="BT55" s="7"/>
      <c r="BU55" s="7"/>
      <c r="BV55" s="128"/>
      <c r="BW55" s="115"/>
      <c r="BX55" s="111"/>
      <c r="BY55" s="111"/>
      <c r="BZ55" s="115"/>
      <c r="CA55" s="115"/>
      <c r="CB55" s="1"/>
      <c r="CC55" s="48"/>
      <c r="CD55" s="48"/>
      <c r="CE55" s="48"/>
      <c r="CF55" s="48"/>
      <c r="CG55" s="48"/>
      <c r="CH55" s="48"/>
      <c r="CI55" s="48"/>
    </row>
    <row r="56" spans="1:97" ht="10.5" customHeight="1" thickBot="1">
      <c r="A56" s="550"/>
      <c r="B56" s="551"/>
      <c r="C56" s="39"/>
      <c r="D56" s="40"/>
      <c r="E56" s="40"/>
      <c r="F56" s="40"/>
      <c r="G56" s="40"/>
      <c r="H56" s="40"/>
      <c r="I56" s="40"/>
      <c r="J56" s="40"/>
      <c r="K56" s="40"/>
      <c r="L56" s="40"/>
      <c r="M56" s="51"/>
      <c r="N56" s="51"/>
      <c r="O56" s="51"/>
      <c r="P56" s="51"/>
      <c r="Q56" s="51"/>
      <c r="R56" s="51"/>
      <c r="S56" s="52"/>
      <c r="T56" s="52"/>
      <c r="U56" s="52"/>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506"/>
      <c r="BD56" s="506"/>
      <c r="BE56" s="506"/>
      <c r="BF56" s="506"/>
      <c r="BG56" s="507"/>
      <c r="BH56" s="1"/>
      <c r="BI56" s="108"/>
      <c r="BJ56" s="108"/>
      <c r="BK56" s="7"/>
      <c r="BL56" s="7"/>
      <c r="BM56" s="7"/>
      <c r="BN56" s="7"/>
      <c r="BO56" s="7"/>
      <c r="BP56" s="7"/>
      <c r="BQ56" s="7"/>
      <c r="BR56" s="7"/>
      <c r="BS56" s="7"/>
      <c r="BT56" s="128"/>
      <c r="BU56" s="128"/>
      <c r="BV56" s="128"/>
      <c r="BW56" s="128"/>
      <c r="BX56" s="128"/>
      <c r="BY56" s="129"/>
      <c r="BZ56" s="111"/>
      <c r="CA56" s="111"/>
      <c r="CB56" s="53"/>
      <c r="CC56" s="48"/>
      <c r="CD56" s="48"/>
      <c r="CE56" s="48"/>
      <c r="CF56" s="48"/>
      <c r="CG56" s="48"/>
      <c r="CH56" s="48"/>
      <c r="CI56" s="48"/>
      <c r="CJ56" s="48"/>
    </row>
    <row r="57" spans="1:97" ht="15.95" customHeight="1">
      <c r="A57" s="546" t="s">
        <v>121</v>
      </c>
      <c r="B57" s="547"/>
      <c r="C57" s="12"/>
      <c r="D57" s="13"/>
      <c r="E57" s="13"/>
      <c r="F57" s="13"/>
      <c r="G57" s="13"/>
      <c r="H57" s="13"/>
      <c r="I57" s="13"/>
      <c r="J57" s="13"/>
      <c r="K57" s="13"/>
      <c r="L57" s="13"/>
      <c r="M57" s="13"/>
      <c r="N57" s="13"/>
      <c r="O57" s="13"/>
      <c r="P57" s="13"/>
      <c r="Q57" s="330" t="s">
        <v>179</v>
      </c>
      <c r="R57" s="14"/>
      <c r="S57" s="14"/>
      <c r="T57" s="14"/>
      <c r="U57" s="15"/>
      <c r="V57" s="15"/>
      <c r="W57" s="15"/>
      <c r="X57" s="15"/>
      <c r="Y57" s="15"/>
      <c r="Z57" s="15"/>
      <c r="AA57" s="14"/>
      <c r="AB57" s="14"/>
      <c r="AC57" s="16"/>
      <c r="AD57" s="16"/>
      <c r="AE57" s="16"/>
      <c r="AF57" s="16"/>
      <c r="AG57" s="16"/>
      <c r="AH57" s="16"/>
      <c r="AI57" s="16"/>
      <c r="AJ57" s="16"/>
      <c r="AK57" s="16"/>
      <c r="AL57" s="16"/>
      <c r="AM57" s="16"/>
      <c r="AN57" s="16"/>
      <c r="AO57" s="16"/>
      <c r="AP57" s="16"/>
      <c r="AQ57" s="16"/>
      <c r="AR57" s="16"/>
      <c r="AS57" s="14"/>
      <c r="AT57" s="14"/>
      <c r="AU57" s="14"/>
      <c r="AV57" s="14"/>
      <c r="AW57" s="14"/>
      <c r="AX57" s="14"/>
      <c r="AY57" s="14"/>
      <c r="AZ57" s="14"/>
      <c r="BA57" s="14"/>
      <c r="BB57" s="14"/>
      <c r="BC57" s="14"/>
      <c r="BD57" s="14"/>
      <c r="BE57" s="14"/>
      <c r="BF57" s="14"/>
      <c r="BG57" s="17"/>
      <c r="BH57" s="1"/>
      <c r="BI57" s="552" t="s">
        <v>58</v>
      </c>
      <c r="BJ57" s="553"/>
      <c r="BK57" s="553"/>
      <c r="BL57" s="553"/>
      <c r="BM57" s="553"/>
      <c r="BN57" s="553"/>
      <c r="BO57" s="553"/>
      <c r="BP57" s="553"/>
      <c r="BQ57" s="553"/>
      <c r="BR57" s="553"/>
      <c r="BS57" s="553"/>
      <c r="BT57" s="554"/>
      <c r="BU57" s="558" t="s">
        <v>51</v>
      </c>
      <c r="BV57" s="553"/>
      <c r="BW57" s="553"/>
      <c r="BX57" s="553"/>
      <c r="BY57" s="553"/>
      <c r="BZ57" s="553"/>
      <c r="CA57" s="559"/>
      <c r="CB57" s="69"/>
      <c r="CC57" s="43"/>
      <c r="CD57" s="562" t="s">
        <v>161</v>
      </c>
      <c r="CE57" s="562"/>
      <c r="CF57" s="562"/>
      <c r="CG57" s="562"/>
      <c r="CH57" s="562"/>
      <c r="CI57" s="43"/>
      <c r="CJ57" s="563" t="s">
        <v>114</v>
      </c>
      <c r="CK57" s="564"/>
      <c r="CL57" s="564"/>
      <c r="CM57" s="564"/>
      <c r="CN57" s="564"/>
      <c r="CO57" s="564"/>
      <c r="CP57" s="564"/>
      <c r="CQ57" s="564"/>
      <c r="CR57" s="564"/>
      <c r="CS57" s="565"/>
    </row>
    <row r="58" spans="1:97" ht="10.5" customHeight="1">
      <c r="A58" s="548"/>
      <c r="B58" s="549"/>
      <c r="C58" s="18"/>
      <c r="D58" s="527" t="s">
        <v>43</v>
      </c>
      <c r="E58" s="527"/>
      <c r="F58" s="19"/>
      <c r="G58" s="20"/>
      <c r="H58" s="21"/>
      <c r="I58" s="20"/>
      <c r="J58" s="21"/>
      <c r="K58" s="20"/>
      <c r="L58" s="21"/>
      <c r="M58" s="528" t="s">
        <v>44</v>
      </c>
      <c r="N58" s="529"/>
      <c r="O58" s="20"/>
      <c r="P58" s="21"/>
      <c r="Q58" s="20"/>
      <c r="R58" s="21"/>
      <c r="S58" s="20"/>
      <c r="T58" s="21"/>
      <c r="U58" s="20"/>
      <c r="V58" s="21"/>
      <c r="W58" s="22"/>
      <c r="X58" s="22"/>
      <c r="Y58" s="22"/>
      <c r="Z58" s="22"/>
      <c r="AC58" s="23"/>
      <c r="AD58" s="23"/>
      <c r="AE58" s="23"/>
      <c r="AF58" s="23"/>
      <c r="AG58" s="23"/>
      <c r="AH58" s="23"/>
      <c r="AI58" s="23"/>
      <c r="AJ58" s="23"/>
      <c r="AK58" s="23"/>
      <c r="AL58" s="23"/>
      <c r="AM58" s="23"/>
      <c r="AN58" s="23"/>
      <c r="AO58" s="23"/>
      <c r="AP58" s="23"/>
      <c r="AQ58" s="23"/>
      <c r="AR58" s="23"/>
      <c r="BG58" s="24"/>
      <c r="BH58" s="1"/>
      <c r="BI58" s="555"/>
      <c r="BJ58" s="556"/>
      <c r="BK58" s="556"/>
      <c r="BL58" s="556"/>
      <c r="BM58" s="556"/>
      <c r="BN58" s="556"/>
      <c r="BO58" s="556"/>
      <c r="BP58" s="556"/>
      <c r="BQ58" s="556"/>
      <c r="BR58" s="556"/>
      <c r="BS58" s="556"/>
      <c r="BT58" s="557"/>
      <c r="BU58" s="560"/>
      <c r="BV58" s="556"/>
      <c r="BW58" s="556"/>
      <c r="BX58" s="556"/>
      <c r="BY58" s="556"/>
      <c r="BZ58" s="556"/>
      <c r="CA58" s="561"/>
      <c r="CB58" s="1"/>
      <c r="CC58" s="98"/>
      <c r="CD58" s="562"/>
      <c r="CE58" s="562"/>
      <c r="CF58" s="562"/>
      <c r="CG58" s="562"/>
      <c r="CH58" s="562"/>
      <c r="CI58" s="44"/>
      <c r="CJ58" s="566"/>
      <c r="CK58" s="567"/>
      <c r="CL58" s="567"/>
      <c r="CM58" s="567"/>
      <c r="CN58" s="567"/>
      <c r="CO58" s="567"/>
      <c r="CP58" s="567"/>
      <c r="CQ58" s="567"/>
      <c r="CR58" s="567"/>
      <c r="CS58" s="568"/>
    </row>
    <row r="59" spans="1:97" ht="10.5" customHeight="1">
      <c r="A59" s="548"/>
      <c r="B59" s="549"/>
      <c r="C59" s="18"/>
      <c r="D59" s="527"/>
      <c r="E59" s="527"/>
      <c r="F59" s="19"/>
      <c r="G59" s="26"/>
      <c r="H59" s="27"/>
      <c r="I59" s="26"/>
      <c r="J59" s="27"/>
      <c r="K59" s="26"/>
      <c r="L59" s="27"/>
      <c r="M59" s="528"/>
      <c r="N59" s="529"/>
      <c r="O59" s="26"/>
      <c r="P59" s="27"/>
      <c r="Q59" s="26"/>
      <c r="R59" s="27"/>
      <c r="S59" s="26"/>
      <c r="T59" s="27"/>
      <c r="U59" s="26"/>
      <c r="V59" s="27"/>
      <c r="W59" s="22"/>
      <c r="X59" s="22"/>
      <c r="Y59" s="22"/>
      <c r="Z59" s="22"/>
      <c r="AC59" s="28"/>
      <c r="AD59" s="28"/>
      <c r="AE59" s="28"/>
      <c r="AF59" s="28"/>
      <c r="AG59" s="28"/>
      <c r="AH59" s="28"/>
      <c r="AI59" s="28"/>
      <c r="AJ59" s="28"/>
      <c r="AK59" s="28"/>
      <c r="AL59" s="28"/>
      <c r="AM59" s="28"/>
      <c r="AN59" s="28"/>
      <c r="AO59" s="28"/>
      <c r="AP59" s="28"/>
      <c r="AQ59" s="28"/>
      <c r="AR59" s="28"/>
      <c r="BG59" s="24"/>
      <c r="BH59" s="1"/>
      <c r="BI59" s="530"/>
      <c r="BJ59" s="531"/>
      <c r="BK59" s="531"/>
      <c r="BL59" s="531"/>
      <c r="BM59" s="531"/>
      <c r="BN59" s="531"/>
      <c r="BO59" s="531"/>
      <c r="BP59" s="531"/>
      <c r="BQ59" s="531"/>
      <c r="BR59" s="531"/>
      <c r="BS59" s="531"/>
      <c r="BT59" s="532"/>
      <c r="BU59" s="536"/>
      <c r="BV59" s="537"/>
      <c r="BW59" s="537"/>
      <c r="BX59" s="537"/>
      <c r="BY59" s="537"/>
      <c r="BZ59" s="537"/>
      <c r="CA59" s="538"/>
      <c r="CB59" s="1"/>
      <c r="CC59" s="98"/>
      <c r="CD59" s="562"/>
      <c r="CE59" s="562"/>
      <c r="CF59" s="562"/>
      <c r="CG59" s="562"/>
      <c r="CH59" s="562"/>
      <c r="CI59" s="44"/>
      <c r="CJ59" s="487" t="s">
        <v>115</v>
      </c>
      <c r="CK59" s="488"/>
      <c r="CL59" s="493"/>
      <c r="CM59" s="494"/>
      <c r="CN59" s="494"/>
      <c r="CO59" s="494"/>
      <c r="CP59" s="494"/>
      <c r="CQ59" s="494"/>
      <c r="CR59" s="494"/>
      <c r="CS59" s="495"/>
    </row>
    <row r="60" spans="1:97" ht="10.5" customHeight="1" thickBot="1">
      <c r="A60" s="548"/>
      <c r="B60" s="549"/>
      <c r="C60" s="18"/>
      <c r="D60" s="29"/>
      <c r="E60" s="29"/>
      <c r="F60" s="29"/>
      <c r="G60" s="30"/>
      <c r="H60" s="31"/>
      <c r="I60" s="30"/>
      <c r="J60" s="31"/>
      <c r="K60" s="30"/>
      <c r="L60" s="31"/>
      <c r="M60" s="528"/>
      <c r="N60" s="529"/>
      <c r="O60" s="30"/>
      <c r="P60" s="31"/>
      <c r="Q60" s="30"/>
      <c r="R60" s="31"/>
      <c r="S60" s="30"/>
      <c r="T60" s="31"/>
      <c r="U60" s="30"/>
      <c r="V60" s="31"/>
      <c r="W60" s="22"/>
      <c r="X60" s="22"/>
      <c r="Y60" s="22"/>
      <c r="Z60" s="22"/>
      <c r="AC60" s="28"/>
      <c r="AD60" s="28"/>
      <c r="AE60" s="28"/>
      <c r="AF60" s="28"/>
      <c r="AG60" s="28"/>
      <c r="AH60" s="28"/>
      <c r="AI60" s="28"/>
      <c r="AJ60" s="28"/>
      <c r="AK60" s="28"/>
      <c r="AL60" s="28"/>
      <c r="AM60" s="28"/>
      <c r="AN60" s="28"/>
      <c r="AO60" s="28"/>
      <c r="AP60" s="28"/>
      <c r="AQ60" s="28"/>
      <c r="AR60" s="28"/>
      <c r="BG60" s="24"/>
      <c r="BH60" s="1"/>
      <c r="BI60" s="533"/>
      <c r="BJ60" s="534"/>
      <c r="BK60" s="534"/>
      <c r="BL60" s="534"/>
      <c r="BM60" s="534"/>
      <c r="BN60" s="534"/>
      <c r="BO60" s="534"/>
      <c r="BP60" s="534"/>
      <c r="BQ60" s="534"/>
      <c r="BR60" s="534"/>
      <c r="BS60" s="534"/>
      <c r="BT60" s="535"/>
      <c r="BU60" s="539"/>
      <c r="BV60" s="540"/>
      <c r="BW60" s="540"/>
      <c r="BX60" s="540"/>
      <c r="BY60" s="540"/>
      <c r="BZ60" s="540"/>
      <c r="CA60" s="541"/>
      <c r="CB60" s="1"/>
      <c r="CC60" s="44"/>
      <c r="CD60" s="562"/>
      <c r="CE60" s="562"/>
      <c r="CF60" s="562"/>
      <c r="CG60" s="562"/>
      <c r="CH60" s="562"/>
      <c r="CI60" s="44"/>
      <c r="CJ60" s="489"/>
      <c r="CK60" s="490"/>
      <c r="CL60" s="496"/>
      <c r="CM60" s="497"/>
      <c r="CN60" s="497"/>
      <c r="CO60" s="497"/>
      <c r="CP60" s="497"/>
      <c r="CQ60" s="497"/>
      <c r="CR60" s="497"/>
      <c r="CS60" s="498"/>
    </row>
    <row r="61" spans="1:97" ht="10.5" customHeight="1">
      <c r="A61" s="548"/>
      <c r="B61" s="549"/>
      <c r="C61" s="18"/>
      <c r="D61" s="29"/>
      <c r="E61" s="29"/>
      <c r="F61" s="29"/>
      <c r="G61" s="29"/>
      <c r="H61" s="29"/>
      <c r="I61" s="29"/>
      <c r="J61" s="29"/>
      <c r="K61" s="29"/>
      <c r="L61" s="29"/>
      <c r="M61" s="29"/>
      <c r="N61" s="29"/>
      <c r="O61" s="29"/>
      <c r="P61" s="29"/>
      <c r="Q61" s="29"/>
      <c r="R61" s="29"/>
      <c r="S61" s="29"/>
      <c r="T61" s="29"/>
      <c r="U61" s="45"/>
      <c r="V61" s="45"/>
      <c r="W61" s="45"/>
      <c r="X61" s="45"/>
      <c r="Y61" s="45"/>
      <c r="Z61" s="45"/>
      <c r="BG61" s="24"/>
      <c r="BH61" s="1"/>
      <c r="BI61" s="533"/>
      <c r="BJ61" s="534"/>
      <c r="BK61" s="534"/>
      <c r="BL61" s="534"/>
      <c r="BM61" s="534"/>
      <c r="BN61" s="534"/>
      <c r="BO61" s="534"/>
      <c r="BP61" s="534"/>
      <c r="BQ61" s="534"/>
      <c r="BR61" s="534"/>
      <c r="BS61" s="534"/>
      <c r="BT61" s="535"/>
      <c r="BU61" s="539"/>
      <c r="BV61" s="540"/>
      <c r="BW61" s="540"/>
      <c r="BX61" s="540"/>
      <c r="BY61" s="540"/>
      <c r="BZ61" s="540"/>
      <c r="CA61" s="541"/>
      <c r="CB61" s="1"/>
      <c r="CC61" s="48"/>
      <c r="CD61" s="48"/>
      <c r="CE61" s="100"/>
      <c r="CF61" s="101"/>
      <c r="CG61" s="102"/>
      <c r="CH61" s="48"/>
      <c r="CI61" s="48"/>
      <c r="CJ61" s="489"/>
      <c r="CK61" s="490"/>
      <c r="CL61" s="496"/>
      <c r="CM61" s="497"/>
      <c r="CN61" s="497"/>
      <c r="CO61" s="497"/>
      <c r="CP61" s="497"/>
      <c r="CQ61" s="497"/>
      <c r="CR61" s="497"/>
      <c r="CS61" s="498"/>
    </row>
    <row r="62" spans="1:97" ht="10.5" customHeight="1">
      <c r="A62" s="548"/>
      <c r="B62" s="549"/>
      <c r="C62" s="18"/>
      <c r="D62" s="29"/>
      <c r="E62" s="29"/>
      <c r="F62" s="29"/>
      <c r="G62" s="29"/>
      <c r="H62" s="29"/>
      <c r="I62" s="29"/>
      <c r="J62" s="29"/>
      <c r="K62" s="29"/>
      <c r="L62" s="29"/>
      <c r="M62" s="29"/>
      <c r="N62" s="29"/>
      <c r="O62" s="29"/>
      <c r="P62" s="29"/>
      <c r="Q62" s="29"/>
      <c r="R62" s="29"/>
      <c r="S62" s="29"/>
      <c r="U62" s="45"/>
      <c r="V62" s="45"/>
      <c r="W62" s="45"/>
      <c r="X62" s="45"/>
      <c r="Y62" s="45"/>
      <c r="Z62" s="45"/>
      <c r="BG62" s="24"/>
      <c r="BH62" s="1"/>
      <c r="BI62" s="533"/>
      <c r="BJ62" s="534"/>
      <c r="BK62" s="534"/>
      <c r="BL62" s="534"/>
      <c r="BM62" s="534"/>
      <c r="BN62" s="534"/>
      <c r="BO62" s="534"/>
      <c r="BP62" s="534"/>
      <c r="BQ62" s="534"/>
      <c r="BR62" s="534"/>
      <c r="BS62" s="534"/>
      <c r="BT62" s="46"/>
      <c r="BU62" s="539"/>
      <c r="BV62" s="540"/>
      <c r="BW62" s="540"/>
      <c r="BX62" s="540"/>
      <c r="BY62" s="540"/>
      <c r="BZ62" s="540"/>
      <c r="CA62" s="47"/>
      <c r="CB62" s="1"/>
      <c r="CC62" s="48"/>
      <c r="CD62" s="48"/>
      <c r="CE62" s="103"/>
      <c r="CF62" s="48"/>
      <c r="CG62" s="104"/>
      <c r="CH62" s="48"/>
      <c r="CI62" s="48"/>
      <c r="CJ62" s="491"/>
      <c r="CK62" s="492"/>
      <c r="CL62" s="499"/>
      <c r="CM62" s="500"/>
      <c r="CN62" s="500"/>
      <c r="CO62" s="500"/>
      <c r="CP62" s="500"/>
      <c r="CQ62" s="500"/>
      <c r="CR62" s="500"/>
      <c r="CS62" s="501"/>
    </row>
    <row r="63" spans="1:97" ht="10.5" customHeight="1" thickBot="1">
      <c r="A63" s="548"/>
      <c r="B63" s="549"/>
      <c r="C63" s="18"/>
      <c r="D63" s="29"/>
      <c r="E63" s="29"/>
      <c r="F63" s="29"/>
      <c r="G63" s="29"/>
      <c r="H63" s="29"/>
      <c r="I63" s="29"/>
      <c r="J63" s="29"/>
      <c r="K63" s="29"/>
      <c r="L63" s="29"/>
      <c r="M63" s="29"/>
      <c r="N63" s="29"/>
      <c r="O63" s="29"/>
      <c r="P63" s="29"/>
      <c r="Q63" s="29"/>
      <c r="R63" s="29"/>
      <c r="S63" s="29"/>
      <c r="BG63" s="24"/>
      <c r="BH63" s="1"/>
      <c r="BI63" s="542"/>
      <c r="BJ63" s="543"/>
      <c r="BK63" s="543"/>
      <c r="BL63" s="543"/>
      <c r="BM63" s="543"/>
      <c r="BN63" s="543"/>
      <c r="BO63" s="543"/>
      <c r="BP63" s="543"/>
      <c r="BQ63" s="543"/>
      <c r="BR63" s="543"/>
      <c r="BS63" s="543"/>
      <c r="BT63" s="49"/>
      <c r="BU63" s="544"/>
      <c r="BV63" s="545"/>
      <c r="BW63" s="545"/>
      <c r="BX63" s="545"/>
      <c r="BY63" s="545"/>
      <c r="BZ63" s="545"/>
      <c r="CA63" s="50"/>
      <c r="CB63" s="1"/>
      <c r="CC63" s="48"/>
      <c r="CD63" s="48"/>
      <c r="CE63" s="105"/>
      <c r="CF63" s="106"/>
      <c r="CG63" s="107"/>
      <c r="CH63" s="48"/>
      <c r="CI63" s="48"/>
      <c r="CJ63" s="487" t="s">
        <v>116</v>
      </c>
      <c r="CK63" s="488"/>
      <c r="CL63" s="493"/>
      <c r="CM63" s="494"/>
      <c r="CN63" s="494"/>
      <c r="CO63" s="494"/>
      <c r="CP63" s="494"/>
      <c r="CQ63" s="494"/>
      <c r="CR63" s="494"/>
      <c r="CS63" s="495"/>
    </row>
    <row r="64" spans="1:97" ht="10.5" customHeight="1">
      <c r="A64" s="548"/>
      <c r="B64" s="549"/>
      <c r="C64" s="18"/>
      <c r="D64" s="29"/>
      <c r="E64" s="29"/>
      <c r="F64" s="29"/>
      <c r="G64" s="29"/>
      <c r="H64" s="29"/>
      <c r="I64" s="29"/>
      <c r="J64" s="29"/>
      <c r="K64" s="29"/>
      <c r="L64" s="29"/>
      <c r="M64" s="29"/>
      <c r="N64" s="29"/>
      <c r="O64" s="29"/>
      <c r="P64" s="29"/>
      <c r="Q64" s="29"/>
      <c r="R64" s="29"/>
      <c r="S64" s="29"/>
      <c r="BG64" s="24"/>
      <c r="BH64" s="1"/>
      <c r="BI64" s="518"/>
      <c r="BJ64" s="518"/>
      <c r="BK64" s="518"/>
      <c r="BL64" s="518"/>
      <c r="BM64" s="518"/>
      <c r="BN64" s="518"/>
      <c r="BO64" s="518"/>
      <c r="BP64" s="518"/>
      <c r="BQ64" s="518"/>
      <c r="BR64" s="518"/>
      <c r="BS64" s="518"/>
      <c r="BT64" s="518"/>
      <c r="BU64" s="518"/>
      <c r="BV64" s="518"/>
      <c r="BW64" s="518"/>
      <c r="BX64" s="518"/>
      <c r="BY64" s="518"/>
      <c r="BZ64" s="518"/>
      <c r="CA64" s="518"/>
      <c r="CB64" s="1"/>
      <c r="CC64" s="48"/>
      <c r="CD64" s="48"/>
      <c r="CE64" s="48"/>
      <c r="CF64" s="48"/>
      <c r="CG64" s="48"/>
      <c r="CH64" s="48"/>
      <c r="CI64" s="48"/>
      <c r="CJ64" s="489"/>
      <c r="CK64" s="490"/>
      <c r="CL64" s="496"/>
      <c r="CM64" s="497"/>
      <c r="CN64" s="497"/>
      <c r="CO64" s="497"/>
      <c r="CP64" s="497"/>
      <c r="CQ64" s="497"/>
      <c r="CR64" s="497"/>
      <c r="CS64" s="498"/>
    </row>
    <row r="65" spans="1:97" ht="10.5" customHeight="1">
      <c r="A65" s="548"/>
      <c r="B65" s="549"/>
      <c r="C65" s="18"/>
      <c r="D65" s="29"/>
      <c r="E65" s="29"/>
      <c r="F65" s="29"/>
      <c r="G65" s="29"/>
      <c r="H65" s="29"/>
      <c r="I65" s="29"/>
      <c r="J65" s="29"/>
      <c r="K65" s="29"/>
      <c r="L65" s="29"/>
      <c r="M65" s="29"/>
      <c r="N65" s="29"/>
      <c r="O65" s="29"/>
      <c r="P65" s="29"/>
      <c r="Q65" s="29"/>
      <c r="R65" s="29"/>
      <c r="S65" s="29"/>
      <c r="BG65" s="24"/>
      <c r="BH65" s="1"/>
      <c r="BI65" s="519"/>
      <c r="BJ65" s="519"/>
      <c r="BK65" s="519"/>
      <c r="BL65" s="519"/>
      <c r="BM65" s="519"/>
      <c r="BN65" s="519"/>
      <c r="BO65" s="519"/>
      <c r="BP65" s="519"/>
      <c r="BQ65" s="519"/>
      <c r="BR65" s="519"/>
      <c r="BS65" s="519"/>
      <c r="BT65" s="519"/>
      <c r="BU65" s="519"/>
      <c r="BV65" s="519"/>
      <c r="BW65" s="519"/>
      <c r="BX65" s="519"/>
      <c r="BY65" s="519"/>
      <c r="BZ65" s="519"/>
      <c r="CA65" s="519"/>
      <c r="CB65" s="1"/>
      <c r="CC65" s="48"/>
      <c r="CD65" s="48"/>
      <c r="CE65" s="520"/>
      <c r="CF65" s="520"/>
      <c r="CG65" s="520"/>
      <c r="CH65" s="48"/>
      <c r="CI65" s="48"/>
      <c r="CJ65" s="489"/>
      <c r="CK65" s="490"/>
      <c r="CL65" s="496"/>
      <c r="CM65" s="497"/>
      <c r="CN65" s="497"/>
      <c r="CO65" s="497"/>
      <c r="CP65" s="497"/>
      <c r="CQ65" s="497"/>
      <c r="CR65" s="497"/>
      <c r="CS65" s="498"/>
    </row>
    <row r="66" spans="1:97" ht="10.5" customHeight="1">
      <c r="A66" s="548"/>
      <c r="B66" s="549"/>
      <c r="C66" s="514" t="s">
        <v>45</v>
      </c>
      <c r="D66" s="515"/>
      <c r="E66" s="515"/>
      <c r="F66" s="515"/>
      <c r="G66" s="33"/>
      <c r="H66" s="33"/>
      <c r="I66" s="33"/>
      <c r="J66" s="33"/>
      <c r="K66" s="33"/>
      <c r="L66" s="33"/>
      <c r="M66" s="33"/>
      <c r="N66" s="33"/>
      <c r="O66" s="33"/>
      <c r="P66" s="33"/>
      <c r="Q66" s="515"/>
      <c r="R66" s="515"/>
      <c r="S66" s="33"/>
      <c r="T66" s="33"/>
      <c r="U66" s="33"/>
      <c r="V66" s="33"/>
      <c r="W66" s="33"/>
      <c r="X66" s="33"/>
      <c r="Y66" s="33"/>
      <c r="Z66" s="33"/>
      <c r="AA66" s="33"/>
      <c r="AB66" s="33"/>
      <c r="AC66" s="33"/>
      <c r="AD66" s="33"/>
      <c r="AE66" s="33"/>
      <c r="AF66" s="515"/>
      <c r="AG66" s="515"/>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4"/>
      <c r="BH66" s="1"/>
      <c r="BI66" s="108"/>
      <c r="BJ66" s="108"/>
      <c r="BK66" s="109"/>
      <c r="BL66" s="109"/>
      <c r="BM66" s="109"/>
      <c r="BN66" s="7"/>
      <c r="BO66" s="109"/>
      <c r="BP66" s="109"/>
      <c r="BQ66" s="7"/>
      <c r="BR66" s="109"/>
      <c r="BS66" s="109"/>
      <c r="BT66" s="7"/>
      <c r="BU66" s="109"/>
      <c r="BV66" s="109"/>
      <c r="BW66" s="110"/>
      <c r="BX66" s="109"/>
      <c r="BY66" s="109"/>
      <c r="BZ66" s="111"/>
      <c r="CA66" s="111"/>
      <c r="CB66" s="1"/>
      <c r="CC66" s="48"/>
      <c r="CD66" s="48"/>
      <c r="CE66" s="520"/>
      <c r="CF66" s="520"/>
      <c r="CG66" s="520"/>
      <c r="CH66" s="48"/>
      <c r="CI66" s="48"/>
      <c r="CJ66" s="491"/>
      <c r="CK66" s="492"/>
      <c r="CL66" s="499"/>
      <c r="CM66" s="500"/>
      <c r="CN66" s="500"/>
      <c r="CO66" s="500"/>
      <c r="CP66" s="500"/>
      <c r="CQ66" s="500"/>
      <c r="CR66" s="500"/>
      <c r="CS66" s="501"/>
    </row>
    <row r="67" spans="1:97" ht="10.5" customHeight="1" thickBot="1">
      <c r="A67" s="548"/>
      <c r="B67" s="549"/>
      <c r="C67" s="496"/>
      <c r="D67" s="497"/>
      <c r="E67" s="497"/>
      <c r="F67" s="497"/>
      <c r="Q67" s="497"/>
      <c r="R67" s="497"/>
      <c r="AF67" s="497"/>
      <c r="AG67" s="497"/>
      <c r="BG67" s="24"/>
      <c r="BH67" s="1"/>
      <c r="CB67" s="1"/>
      <c r="CC67" s="48"/>
      <c r="CD67" s="48"/>
      <c r="CE67" s="520"/>
      <c r="CF67" s="520"/>
      <c r="CG67" s="520"/>
      <c r="CH67" s="48"/>
      <c r="CI67" s="48"/>
      <c r="CJ67" s="487" t="s">
        <v>117</v>
      </c>
      <c r="CK67" s="488"/>
      <c r="CL67" s="493"/>
      <c r="CM67" s="494"/>
      <c r="CN67" s="494"/>
      <c r="CO67" s="494"/>
      <c r="CP67" s="494"/>
      <c r="CQ67" s="494"/>
      <c r="CR67" s="494"/>
      <c r="CS67" s="495"/>
    </row>
    <row r="68" spans="1:97" ht="10.5" customHeight="1">
      <c r="A68" s="548"/>
      <c r="B68" s="549"/>
      <c r="C68" s="516"/>
      <c r="D68" s="517"/>
      <c r="E68" s="517"/>
      <c r="F68" s="517"/>
      <c r="G68" s="35"/>
      <c r="H68" s="35"/>
      <c r="I68" s="35"/>
      <c r="J68" s="35"/>
      <c r="K68" s="35"/>
      <c r="L68" s="35"/>
      <c r="M68" s="35"/>
      <c r="N68" s="36"/>
      <c r="O68" s="35"/>
      <c r="P68" s="35"/>
      <c r="Q68" s="517"/>
      <c r="R68" s="517"/>
      <c r="S68" s="35"/>
      <c r="T68" s="35"/>
      <c r="U68" s="35"/>
      <c r="V68" s="35"/>
      <c r="W68" s="35"/>
      <c r="X68" s="35"/>
      <c r="Y68" s="35"/>
      <c r="Z68" s="35"/>
      <c r="AA68" s="35"/>
      <c r="AB68" s="35"/>
      <c r="AC68" s="35"/>
      <c r="AD68" s="35"/>
      <c r="AE68" s="35"/>
      <c r="AF68" s="517"/>
      <c r="AG68" s="517"/>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7"/>
      <c r="BH68" s="1"/>
      <c r="BI68" s="521" t="s">
        <v>90</v>
      </c>
      <c r="BJ68" s="522"/>
      <c r="BK68" s="522"/>
      <c r="BL68" s="522"/>
      <c r="BM68" s="522"/>
      <c r="BN68" s="522"/>
      <c r="BO68" s="522"/>
      <c r="BP68" s="522"/>
      <c r="BQ68" s="522"/>
      <c r="BR68" s="522"/>
      <c r="BS68" s="522"/>
      <c r="BT68" s="522"/>
      <c r="BU68" s="522"/>
      <c r="BV68" s="522"/>
      <c r="BW68" s="522"/>
      <c r="BX68" s="522"/>
      <c r="BY68" s="522"/>
      <c r="BZ68" s="522"/>
      <c r="CA68" s="523"/>
      <c r="CB68" s="1"/>
      <c r="CC68" s="48"/>
      <c r="CD68" s="48"/>
      <c r="CH68" s="48"/>
      <c r="CI68" s="48"/>
      <c r="CJ68" s="489"/>
      <c r="CK68" s="490"/>
      <c r="CL68" s="496"/>
      <c r="CM68" s="497"/>
      <c r="CN68" s="497"/>
      <c r="CO68" s="497"/>
      <c r="CP68" s="497"/>
      <c r="CQ68" s="497"/>
      <c r="CR68" s="497"/>
      <c r="CS68" s="498"/>
    </row>
    <row r="69" spans="1:97" ht="10.5" customHeight="1" thickBot="1">
      <c r="A69" s="548"/>
      <c r="B69" s="549"/>
      <c r="C69" s="514" t="s">
        <v>109</v>
      </c>
      <c r="D69" s="515"/>
      <c r="E69" s="515"/>
      <c r="F69" s="515"/>
      <c r="G69" s="515"/>
      <c r="H69" s="33"/>
      <c r="I69" s="33"/>
      <c r="J69" s="33"/>
      <c r="K69" s="33"/>
      <c r="L69" s="33"/>
      <c r="M69" s="33"/>
      <c r="N69" s="33"/>
      <c r="O69" s="33"/>
      <c r="P69" s="33"/>
      <c r="Q69" s="515"/>
      <c r="R69" s="515"/>
      <c r="S69" s="33"/>
      <c r="T69" s="33"/>
      <c r="U69" s="33"/>
      <c r="V69" s="33"/>
      <c r="W69" s="33"/>
      <c r="X69" s="33"/>
      <c r="Y69" s="33"/>
      <c r="Z69" s="33"/>
      <c r="AA69" s="33"/>
      <c r="AB69" s="33"/>
      <c r="AC69" s="33"/>
      <c r="AD69" s="33"/>
      <c r="AE69" s="33"/>
      <c r="AF69" s="515"/>
      <c r="AG69" s="515"/>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4"/>
      <c r="BH69" s="1"/>
      <c r="BI69" s="524"/>
      <c r="BJ69" s="525"/>
      <c r="BK69" s="525"/>
      <c r="BL69" s="525"/>
      <c r="BM69" s="525"/>
      <c r="BN69" s="525"/>
      <c r="BO69" s="525"/>
      <c r="BP69" s="525"/>
      <c r="BQ69" s="525"/>
      <c r="BR69" s="525"/>
      <c r="BS69" s="525"/>
      <c r="BT69" s="525"/>
      <c r="BU69" s="525"/>
      <c r="BV69" s="525"/>
      <c r="BW69" s="525"/>
      <c r="BX69" s="525"/>
      <c r="BY69" s="525"/>
      <c r="BZ69" s="525"/>
      <c r="CA69" s="526"/>
      <c r="CB69" s="1"/>
      <c r="CC69" s="48"/>
      <c r="CD69" s="48"/>
      <c r="CH69" s="48"/>
      <c r="CI69" s="48"/>
      <c r="CJ69" s="489"/>
      <c r="CK69" s="490"/>
      <c r="CL69" s="496"/>
      <c r="CM69" s="497"/>
      <c r="CN69" s="497"/>
      <c r="CO69" s="497"/>
      <c r="CP69" s="497"/>
      <c r="CQ69" s="497"/>
      <c r="CR69" s="497"/>
      <c r="CS69" s="498"/>
    </row>
    <row r="70" spans="1:97" ht="10.5" customHeight="1">
      <c r="A70" s="548"/>
      <c r="B70" s="549"/>
      <c r="C70" s="496"/>
      <c r="D70" s="497"/>
      <c r="E70" s="497"/>
      <c r="F70" s="497"/>
      <c r="G70" s="497"/>
      <c r="Q70" s="497"/>
      <c r="R70" s="497"/>
      <c r="AF70" s="497"/>
      <c r="AG70" s="497"/>
      <c r="BG70" s="24"/>
      <c r="BH70" s="1"/>
      <c r="BI70" s="112"/>
      <c r="BJ70" s="9"/>
      <c r="BK70" s="485" t="s">
        <v>118</v>
      </c>
      <c r="BL70" s="485"/>
      <c r="BM70" s="113"/>
      <c r="BN70" s="485" t="s">
        <v>119</v>
      </c>
      <c r="BO70" s="485"/>
      <c r="BP70" s="113"/>
      <c r="BQ70" s="485" t="s">
        <v>48</v>
      </c>
      <c r="BR70" s="485"/>
      <c r="BS70" s="113"/>
      <c r="BT70" s="485" t="s">
        <v>49</v>
      </c>
      <c r="BU70" s="485"/>
      <c r="BV70" s="114"/>
      <c r="BW70" s="485" t="s">
        <v>50</v>
      </c>
      <c r="BX70" s="485"/>
      <c r="BY70" s="109"/>
      <c r="BZ70" s="115"/>
      <c r="CA70" s="116"/>
      <c r="CB70" s="1"/>
      <c r="CC70" s="48"/>
      <c r="CD70" s="48"/>
      <c r="CE70" s="48"/>
      <c r="CF70" s="48"/>
      <c r="CG70" s="48"/>
      <c r="CH70" s="48"/>
      <c r="CI70" s="48"/>
      <c r="CJ70" s="491"/>
      <c r="CK70" s="492"/>
      <c r="CL70" s="499"/>
      <c r="CM70" s="500"/>
      <c r="CN70" s="500"/>
      <c r="CO70" s="500"/>
      <c r="CP70" s="500"/>
      <c r="CQ70" s="500"/>
      <c r="CR70" s="500"/>
      <c r="CS70" s="501"/>
    </row>
    <row r="71" spans="1:97" ht="10.5" customHeight="1">
      <c r="A71" s="548"/>
      <c r="B71" s="549"/>
      <c r="C71" s="516"/>
      <c r="D71" s="517"/>
      <c r="E71" s="517"/>
      <c r="F71" s="517"/>
      <c r="G71" s="517"/>
      <c r="H71" s="35"/>
      <c r="I71" s="35"/>
      <c r="J71" s="35"/>
      <c r="K71" s="35"/>
      <c r="L71" s="35"/>
      <c r="M71" s="35"/>
      <c r="N71" s="36"/>
      <c r="O71" s="35"/>
      <c r="P71" s="35"/>
      <c r="Q71" s="517"/>
      <c r="R71" s="517"/>
      <c r="S71" s="35"/>
      <c r="T71" s="35"/>
      <c r="U71" s="35"/>
      <c r="V71" s="35"/>
      <c r="W71" s="35"/>
      <c r="X71" s="35"/>
      <c r="Y71" s="35"/>
      <c r="Z71" s="35"/>
      <c r="AA71" s="35"/>
      <c r="AB71" s="35"/>
      <c r="AC71" s="35"/>
      <c r="AD71" s="35"/>
      <c r="AE71" s="35"/>
      <c r="AF71" s="517"/>
      <c r="AG71" s="517"/>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7"/>
      <c r="BH71" s="1"/>
      <c r="BI71" s="117"/>
      <c r="BJ71" s="9"/>
      <c r="BK71" s="486"/>
      <c r="BL71" s="486"/>
      <c r="BM71" s="118"/>
      <c r="BN71" s="486"/>
      <c r="BO71" s="486"/>
      <c r="BP71" s="118"/>
      <c r="BQ71" s="486"/>
      <c r="BR71" s="486"/>
      <c r="BS71" s="118"/>
      <c r="BT71" s="486"/>
      <c r="BU71" s="486"/>
      <c r="BV71" s="119"/>
      <c r="BW71" s="486"/>
      <c r="BX71" s="486"/>
      <c r="BY71" s="109"/>
      <c r="BZ71" s="115"/>
      <c r="CA71" s="116"/>
      <c r="CB71" s="1"/>
      <c r="CC71" s="48"/>
      <c r="CD71" s="48"/>
      <c r="CE71" s="48"/>
      <c r="CF71" s="48"/>
      <c r="CG71" s="48"/>
      <c r="CH71" s="48"/>
      <c r="CI71" s="48"/>
      <c r="CJ71" s="487" t="s">
        <v>120</v>
      </c>
      <c r="CK71" s="488"/>
      <c r="CL71" s="493"/>
      <c r="CM71" s="494"/>
      <c r="CN71" s="494"/>
      <c r="CO71" s="494"/>
      <c r="CP71" s="494"/>
      <c r="CQ71" s="494"/>
      <c r="CR71" s="494"/>
      <c r="CS71" s="495"/>
    </row>
    <row r="72" spans="1:97" ht="10.5" customHeight="1">
      <c r="A72" s="548"/>
      <c r="B72" s="549"/>
      <c r="K72" s="64"/>
      <c r="L72" s="41"/>
      <c r="M72" s="41"/>
      <c r="N72" s="41"/>
      <c r="O72" s="41"/>
      <c r="P72" s="41"/>
      <c r="Q72" s="41"/>
      <c r="R72" s="41"/>
      <c r="S72" s="41"/>
      <c r="T72" s="41"/>
      <c r="BC72" s="502" t="s">
        <v>46</v>
      </c>
      <c r="BD72" s="502"/>
      <c r="BE72" s="502"/>
      <c r="BF72" s="502"/>
      <c r="BG72" s="503"/>
      <c r="BH72" s="1"/>
      <c r="BI72" s="117"/>
      <c r="BJ72" s="9"/>
      <c r="BK72" s="486"/>
      <c r="BL72" s="486"/>
      <c r="BM72" s="118"/>
      <c r="BN72" s="486"/>
      <c r="BO72" s="486"/>
      <c r="BP72" s="118"/>
      <c r="BQ72" s="486"/>
      <c r="BR72" s="486"/>
      <c r="BS72" s="120"/>
      <c r="BT72" s="486"/>
      <c r="BU72" s="486"/>
      <c r="BV72" s="119"/>
      <c r="BW72" s="486"/>
      <c r="BX72" s="486"/>
      <c r="BY72" s="109"/>
      <c r="BZ72" s="115"/>
      <c r="CA72" s="116"/>
      <c r="CB72" s="1"/>
      <c r="CC72" s="48"/>
      <c r="CD72" s="48"/>
      <c r="CE72" s="48"/>
      <c r="CF72" s="48"/>
      <c r="CG72" s="48"/>
      <c r="CH72" s="48"/>
      <c r="CI72" s="48"/>
      <c r="CJ72" s="489"/>
      <c r="CK72" s="490"/>
      <c r="CL72" s="496"/>
      <c r="CM72" s="497"/>
      <c r="CN72" s="497"/>
      <c r="CO72" s="497"/>
      <c r="CP72" s="497"/>
      <c r="CQ72" s="497"/>
      <c r="CR72" s="497"/>
      <c r="CS72" s="498"/>
    </row>
    <row r="73" spans="1:97" ht="10.5" customHeight="1">
      <c r="A73" s="548"/>
      <c r="B73" s="549"/>
      <c r="K73" s="64"/>
      <c r="L73" s="41"/>
      <c r="M73" s="41"/>
      <c r="N73" s="41"/>
      <c r="O73" s="41"/>
      <c r="P73" s="41"/>
      <c r="Q73" s="41"/>
      <c r="R73" s="41"/>
      <c r="S73" s="41"/>
      <c r="T73" s="41"/>
      <c r="BC73" s="504"/>
      <c r="BD73" s="504"/>
      <c r="BE73" s="504"/>
      <c r="BF73" s="504"/>
      <c r="BG73" s="505"/>
      <c r="BH73" s="1"/>
      <c r="BI73" s="117"/>
      <c r="BJ73" s="9"/>
      <c r="BK73" s="486"/>
      <c r="BL73" s="486"/>
      <c r="BM73" s="118"/>
      <c r="BN73" s="486"/>
      <c r="BO73" s="486"/>
      <c r="BP73" s="118"/>
      <c r="BQ73" s="486"/>
      <c r="BR73" s="486"/>
      <c r="BS73" s="118"/>
      <c r="BT73" s="486"/>
      <c r="BU73" s="486"/>
      <c r="BV73" s="119"/>
      <c r="BW73" s="486"/>
      <c r="BX73" s="486"/>
      <c r="BY73" s="109"/>
      <c r="BZ73" s="115"/>
      <c r="CA73" s="116"/>
      <c r="CB73" s="1"/>
      <c r="CC73" s="48"/>
      <c r="CD73" s="48"/>
      <c r="CE73" s="48"/>
      <c r="CF73" s="48"/>
      <c r="CG73" s="48"/>
      <c r="CH73" s="48"/>
      <c r="CI73" s="48"/>
      <c r="CJ73" s="489"/>
      <c r="CK73" s="490"/>
      <c r="CL73" s="496"/>
      <c r="CM73" s="497"/>
      <c r="CN73" s="497"/>
      <c r="CO73" s="497"/>
      <c r="CP73" s="497"/>
      <c r="CQ73" s="497"/>
      <c r="CR73" s="497"/>
      <c r="CS73" s="498"/>
    </row>
    <row r="74" spans="1:97" ht="10.5" customHeight="1" thickBot="1">
      <c r="A74" s="548"/>
      <c r="B74" s="549"/>
      <c r="L74" s="64"/>
      <c r="M74" s="41"/>
      <c r="N74" s="41"/>
      <c r="O74" s="41"/>
      <c r="P74" s="41"/>
      <c r="Q74" s="41"/>
      <c r="R74" s="41"/>
      <c r="S74" s="41"/>
      <c r="T74" s="41"/>
      <c r="U74" s="41"/>
      <c r="BC74" s="504"/>
      <c r="BD74" s="504"/>
      <c r="BE74" s="504"/>
      <c r="BF74" s="504"/>
      <c r="BG74" s="505"/>
      <c r="BH74" s="1"/>
      <c r="BI74" s="121"/>
      <c r="BJ74" s="122"/>
      <c r="BK74" s="123"/>
      <c r="BL74" s="123"/>
      <c r="BM74" s="123"/>
      <c r="BN74" s="124"/>
      <c r="BO74" s="123"/>
      <c r="BP74" s="123"/>
      <c r="BQ74" s="124"/>
      <c r="BR74" s="123"/>
      <c r="BS74" s="123"/>
      <c r="BT74" s="125"/>
      <c r="BU74" s="123"/>
      <c r="BV74" s="123"/>
      <c r="BW74" s="126"/>
      <c r="BX74" s="123"/>
      <c r="BY74" s="123"/>
      <c r="BZ74" s="126"/>
      <c r="CA74" s="127"/>
      <c r="CB74" s="1"/>
      <c r="CC74" s="48"/>
      <c r="CD74" s="48"/>
      <c r="CE74" s="48"/>
      <c r="CF74" s="48"/>
      <c r="CG74" s="48"/>
      <c r="CH74" s="48"/>
      <c r="CI74" s="48"/>
      <c r="CJ74" s="491"/>
      <c r="CK74" s="492"/>
      <c r="CL74" s="499"/>
      <c r="CM74" s="500"/>
      <c r="CN74" s="500"/>
      <c r="CO74" s="500"/>
      <c r="CP74" s="500"/>
      <c r="CQ74" s="500"/>
      <c r="CR74" s="500"/>
      <c r="CS74" s="501"/>
    </row>
    <row r="75" spans="1:97" ht="10.5" customHeight="1">
      <c r="A75" s="548"/>
      <c r="B75" s="549"/>
      <c r="M75" s="41"/>
      <c r="N75" s="41"/>
      <c r="O75" s="41"/>
      <c r="P75" s="41"/>
      <c r="Q75" s="41"/>
      <c r="R75" s="41"/>
      <c r="S75" s="41"/>
      <c r="T75" s="41"/>
      <c r="U75" s="41"/>
      <c r="BC75" s="504"/>
      <c r="BD75" s="504"/>
      <c r="BE75" s="504"/>
      <c r="BF75" s="504"/>
      <c r="BG75" s="505"/>
      <c r="BH75" s="1"/>
      <c r="BI75" s="331" t="s">
        <v>180</v>
      </c>
      <c r="BJ75" s="108"/>
      <c r="BK75" s="7"/>
      <c r="BL75" s="7"/>
      <c r="BM75" s="7"/>
      <c r="BN75" s="7"/>
      <c r="BO75" s="7"/>
      <c r="BP75" s="7"/>
      <c r="BQ75" s="7"/>
      <c r="BR75" s="7"/>
      <c r="BS75" s="7"/>
      <c r="BT75" s="7"/>
      <c r="BU75" s="7"/>
      <c r="BV75" s="128"/>
      <c r="BW75" s="115"/>
      <c r="BX75" s="111"/>
      <c r="BY75" s="111"/>
      <c r="BZ75" s="115"/>
      <c r="CA75" s="115"/>
      <c r="CB75" s="1"/>
      <c r="CC75" s="48"/>
      <c r="CD75" s="48"/>
      <c r="CE75" s="48"/>
      <c r="CF75" s="48"/>
      <c r="CG75" s="48"/>
      <c r="CH75" s="48"/>
      <c r="CI75" s="48"/>
    </row>
    <row r="76" spans="1:97" ht="10.5" customHeight="1" thickBot="1">
      <c r="A76" s="550"/>
      <c r="B76" s="551"/>
      <c r="C76" s="39"/>
      <c r="D76" s="40"/>
      <c r="E76" s="40"/>
      <c r="F76" s="40"/>
      <c r="G76" s="40"/>
      <c r="H76" s="40"/>
      <c r="I76" s="40"/>
      <c r="J76" s="40"/>
      <c r="K76" s="40"/>
      <c r="L76" s="40"/>
      <c r="M76" s="51"/>
      <c r="N76" s="51"/>
      <c r="O76" s="51"/>
      <c r="P76" s="51"/>
      <c r="Q76" s="51"/>
      <c r="R76" s="51"/>
      <c r="S76" s="52"/>
      <c r="T76" s="52"/>
      <c r="U76" s="52"/>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506"/>
      <c r="BD76" s="506"/>
      <c r="BE76" s="506"/>
      <c r="BF76" s="506"/>
      <c r="BG76" s="507"/>
      <c r="BH76" s="1"/>
      <c r="BI76" s="108"/>
      <c r="BJ76" s="108"/>
      <c r="BK76" s="7"/>
      <c r="BL76" s="7"/>
      <c r="BM76" s="7"/>
      <c r="BN76" s="7"/>
      <c r="BO76" s="7"/>
      <c r="BP76" s="7"/>
      <c r="BQ76" s="7"/>
      <c r="BR76" s="7"/>
      <c r="BS76" s="7"/>
      <c r="BT76" s="128"/>
      <c r="BU76" s="128"/>
      <c r="BV76" s="128"/>
      <c r="BW76" s="128"/>
      <c r="BX76" s="128"/>
      <c r="BY76" s="129"/>
      <c r="BZ76" s="111"/>
      <c r="CA76" s="111"/>
      <c r="CB76" s="53"/>
      <c r="CC76" s="48"/>
      <c r="CD76" s="48"/>
      <c r="CE76" s="48"/>
      <c r="CF76" s="48"/>
      <c r="CG76" s="48"/>
      <c r="CH76" s="48"/>
      <c r="CI76" s="48"/>
      <c r="CJ76" s="48"/>
    </row>
    <row r="77" spans="1:97" ht="15.95" customHeight="1">
      <c r="A77" s="546" t="s">
        <v>122</v>
      </c>
      <c r="B77" s="547"/>
      <c r="C77" s="12"/>
      <c r="D77" s="13"/>
      <c r="E77" s="13"/>
      <c r="F77" s="13"/>
      <c r="G77" s="13"/>
      <c r="H77" s="13"/>
      <c r="I77" s="13"/>
      <c r="J77" s="13"/>
      <c r="K77" s="13"/>
      <c r="L77" s="13"/>
      <c r="M77" s="13"/>
      <c r="N77" s="13"/>
      <c r="O77" s="13"/>
      <c r="P77" s="13"/>
      <c r="Q77" s="330" t="s">
        <v>179</v>
      </c>
      <c r="R77" s="14"/>
      <c r="S77" s="14"/>
      <c r="T77" s="14"/>
      <c r="U77" s="15"/>
      <c r="V77" s="15"/>
      <c r="W77" s="15"/>
      <c r="X77" s="15"/>
      <c r="Y77" s="15"/>
      <c r="Z77" s="15"/>
      <c r="AA77" s="14"/>
      <c r="AB77" s="14"/>
      <c r="AC77" s="16"/>
      <c r="AD77" s="16"/>
      <c r="AE77" s="16"/>
      <c r="AF77" s="16"/>
      <c r="AG77" s="16"/>
      <c r="AH77" s="16"/>
      <c r="AI77" s="16"/>
      <c r="AJ77" s="16"/>
      <c r="AK77" s="16"/>
      <c r="AL77" s="16"/>
      <c r="AM77" s="16"/>
      <c r="AN77" s="16"/>
      <c r="AO77" s="16"/>
      <c r="AP77" s="16"/>
      <c r="AQ77" s="16"/>
      <c r="AR77" s="16"/>
      <c r="AS77" s="14"/>
      <c r="AT77" s="14"/>
      <c r="AU77" s="14"/>
      <c r="AV77" s="14"/>
      <c r="AW77" s="14"/>
      <c r="AX77" s="14"/>
      <c r="AY77" s="14"/>
      <c r="AZ77" s="14"/>
      <c r="BA77" s="14"/>
      <c r="BB77" s="14"/>
      <c r="BC77" s="14"/>
      <c r="BD77" s="14"/>
      <c r="BE77" s="14"/>
      <c r="BF77" s="14"/>
      <c r="BG77" s="17"/>
      <c r="BH77" s="1"/>
      <c r="BI77" s="552" t="s">
        <v>58</v>
      </c>
      <c r="BJ77" s="553"/>
      <c r="BK77" s="553"/>
      <c r="BL77" s="553"/>
      <c r="BM77" s="553"/>
      <c r="BN77" s="553"/>
      <c r="BO77" s="553"/>
      <c r="BP77" s="553"/>
      <c r="BQ77" s="553"/>
      <c r="BR77" s="553"/>
      <c r="BS77" s="553"/>
      <c r="BT77" s="554"/>
      <c r="BU77" s="558" t="s">
        <v>51</v>
      </c>
      <c r="BV77" s="553"/>
      <c r="BW77" s="553"/>
      <c r="BX77" s="553"/>
      <c r="BY77" s="553"/>
      <c r="BZ77" s="553"/>
      <c r="CA77" s="559"/>
      <c r="CB77" s="69"/>
      <c r="CC77" s="43"/>
      <c r="CD77" s="562" t="s">
        <v>161</v>
      </c>
      <c r="CE77" s="562"/>
      <c r="CF77" s="562"/>
      <c r="CG77" s="562"/>
      <c r="CH77" s="562"/>
      <c r="CI77" s="43"/>
      <c r="CJ77" s="563" t="s">
        <v>114</v>
      </c>
      <c r="CK77" s="564"/>
      <c r="CL77" s="564"/>
      <c r="CM77" s="564"/>
      <c r="CN77" s="564"/>
      <c r="CO77" s="564"/>
      <c r="CP77" s="564"/>
      <c r="CQ77" s="564"/>
      <c r="CR77" s="564"/>
      <c r="CS77" s="565"/>
    </row>
    <row r="78" spans="1:97" ht="10.5" customHeight="1">
      <c r="A78" s="548"/>
      <c r="B78" s="549"/>
      <c r="C78" s="18"/>
      <c r="D78" s="527" t="s">
        <v>43</v>
      </c>
      <c r="E78" s="527"/>
      <c r="F78" s="19"/>
      <c r="G78" s="20"/>
      <c r="H78" s="21"/>
      <c r="I78" s="20"/>
      <c r="J78" s="21"/>
      <c r="K78" s="20"/>
      <c r="L78" s="21"/>
      <c r="M78" s="528" t="s">
        <v>44</v>
      </c>
      <c r="N78" s="529"/>
      <c r="O78" s="20"/>
      <c r="P78" s="21"/>
      <c r="Q78" s="20"/>
      <c r="R78" s="21"/>
      <c r="S78" s="20"/>
      <c r="T78" s="21"/>
      <c r="U78" s="20"/>
      <c r="V78" s="21"/>
      <c r="W78" s="22"/>
      <c r="X78" s="22"/>
      <c r="Y78" s="22"/>
      <c r="Z78" s="22"/>
      <c r="AC78" s="23"/>
      <c r="AD78" s="23"/>
      <c r="AE78" s="23"/>
      <c r="AF78" s="23"/>
      <c r="AG78" s="23"/>
      <c r="AH78" s="23"/>
      <c r="AI78" s="23"/>
      <c r="AJ78" s="23"/>
      <c r="AK78" s="23"/>
      <c r="AL78" s="23"/>
      <c r="AM78" s="23"/>
      <c r="AN78" s="23"/>
      <c r="AO78" s="23"/>
      <c r="AP78" s="23"/>
      <c r="AQ78" s="23"/>
      <c r="AR78" s="23"/>
      <c r="BG78" s="24"/>
      <c r="BH78" s="1"/>
      <c r="BI78" s="555"/>
      <c r="BJ78" s="556"/>
      <c r="BK78" s="556"/>
      <c r="BL78" s="556"/>
      <c r="BM78" s="556"/>
      <c r="BN78" s="556"/>
      <c r="BO78" s="556"/>
      <c r="BP78" s="556"/>
      <c r="BQ78" s="556"/>
      <c r="BR78" s="556"/>
      <c r="BS78" s="556"/>
      <c r="BT78" s="557"/>
      <c r="BU78" s="560"/>
      <c r="BV78" s="556"/>
      <c r="BW78" s="556"/>
      <c r="BX78" s="556"/>
      <c r="BY78" s="556"/>
      <c r="BZ78" s="556"/>
      <c r="CA78" s="561"/>
      <c r="CB78" s="1"/>
      <c r="CC78" s="98"/>
      <c r="CD78" s="562"/>
      <c r="CE78" s="562"/>
      <c r="CF78" s="562"/>
      <c r="CG78" s="562"/>
      <c r="CH78" s="562"/>
      <c r="CI78" s="44"/>
      <c r="CJ78" s="566"/>
      <c r="CK78" s="567"/>
      <c r="CL78" s="567"/>
      <c r="CM78" s="567"/>
      <c r="CN78" s="567"/>
      <c r="CO78" s="567"/>
      <c r="CP78" s="567"/>
      <c r="CQ78" s="567"/>
      <c r="CR78" s="567"/>
      <c r="CS78" s="568"/>
    </row>
    <row r="79" spans="1:97" ht="10.5" customHeight="1">
      <c r="A79" s="548"/>
      <c r="B79" s="549"/>
      <c r="C79" s="18"/>
      <c r="D79" s="527"/>
      <c r="E79" s="527"/>
      <c r="F79" s="19"/>
      <c r="G79" s="26"/>
      <c r="H79" s="27"/>
      <c r="I79" s="26"/>
      <c r="J79" s="27"/>
      <c r="K79" s="26"/>
      <c r="L79" s="27"/>
      <c r="M79" s="528"/>
      <c r="N79" s="529"/>
      <c r="O79" s="26"/>
      <c r="P79" s="27"/>
      <c r="Q79" s="26"/>
      <c r="R79" s="27"/>
      <c r="S79" s="26"/>
      <c r="T79" s="27"/>
      <c r="U79" s="26"/>
      <c r="V79" s="27"/>
      <c r="W79" s="22"/>
      <c r="X79" s="22"/>
      <c r="Y79" s="22"/>
      <c r="Z79" s="22"/>
      <c r="AC79" s="28"/>
      <c r="AD79" s="28"/>
      <c r="AE79" s="28"/>
      <c r="AF79" s="28"/>
      <c r="AG79" s="28"/>
      <c r="AH79" s="28"/>
      <c r="AI79" s="28"/>
      <c r="AJ79" s="28"/>
      <c r="AK79" s="28"/>
      <c r="AL79" s="28"/>
      <c r="AM79" s="28"/>
      <c r="AN79" s="28"/>
      <c r="AO79" s="28"/>
      <c r="AP79" s="28"/>
      <c r="AQ79" s="28"/>
      <c r="AR79" s="28"/>
      <c r="BG79" s="24"/>
      <c r="BH79" s="1"/>
      <c r="BI79" s="530"/>
      <c r="BJ79" s="531"/>
      <c r="BK79" s="531"/>
      <c r="BL79" s="531"/>
      <c r="BM79" s="531"/>
      <c r="BN79" s="531"/>
      <c r="BO79" s="531"/>
      <c r="BP79" s="531"/>
      <c r="BQ79" s="531"/>
      <c r="BR79" s="531"/>
      <c r="BS79" s="531"/>
      <c r="BT79" s="532"/>
      <c r="BU79" s="536"/>
      <c r="BV79" s="537"/>
      <c r="BW79" s="537"/>
      <c r="BX79" s="537"/>
      <c r="BY79" s="537"/>
      <c r="BZ79" s="537"/>
      <c r="CA79" s="538"/>
      <c r="CB79" s="1"/>
      <c r="CC79" s="98"/>
      <c r="CD79" s="562"/>
      <c r="CE79" s="562"/>
      <c r="CF79" s="562"/>
      <c r="CG79" s="562"/>
      <c r="CH79" s="562"/>
      <c r="CI79" s="44"/>
      <c r="CJ79" s="487" t="s">
        <v>115</v>
      </c>
      <c r="CK79" s="488"/>
      <c r="CL79" s="493"/>
      <c r="CM79" s="494"/>
      <c r="CN79" s="494"/>
      <c r="CO79" s="494"/>
      <c r="CP79" s="494"/>
      <c r="CQ79" s="494"/>
      <c r="CR79" s="494"/>
      <c r="CS79" s="495"/>
    </row>
    <row r="80" spans="1:97" ht="10.5" customHeight="1" thickBot="1">
      <c r="A80" s="548"/>
      <c r="B80" s="549"/>
      <c r="C80" s="18"/>
      <c r="D80" s="29"/>
      <c r="E80" s="29"/>
      <c r="F80" s="29"/>
      <c r="G80" s="30"/>
      <c r="H80" s="31"/>
      <c r="I80" s="30"/>
      <c r="J80" s="31"/>
      <c r="K80" s="30"/>
      <c r="L80" s="31"/>
      <c r="M80" s="528"/>
      <c r="N80" s="529"/>
      <c r="O80" s="30"/>
      <c r="P80" s="31"/>
      <c r="Q80" s="30"/>
      <c r="R80" s="31"/>
      <c r="S80" s="30"/>
      <c r="T80" s="31"/>
      <c r="U80" s="30"/>
      <c r="V80" s="31"/>
      <c r="W80" s="22"/>
      <c r="X80" s="22"/>
      <c r="Y80" s="22"/>
      <c r="Z80" s="22"/>
      <c r="AC80" s="28"/>
      <c r="AD80" s="28"/>
      <c r="AE80" s="28"/>
      <c r="AF80" s="28"/>
      <c r="AG80" s="28"/>
      <c r="AH80" s="28"/>
      <c r="AI80" s="28"/>
      <c r="AJ80" s="28"/>
      <c r="AK80" s="28"/>
      <c r="AL80" s="28"/>
      <c r="AM80" s="28"/>
      <c r="AN80" s="28"/>
      <c r="AO80" s="28"/>
      <c r="AP80" s="28"/>
      <c r="AQ80" s="28"/>
      <c r="AR80" s="28"/>
      <c r="BG80" s="24"/>
      <c r="BH80" s="1"/>
      <c r="BI80" s="533"/>
      <c r="BJ80" s="534"/>
      <c r="BK80" s="534"/>
      <c r="BL80" s="534"/>
      <c r="BM80" s="534"/>
      <c r="BN80" s="534"/>
      <c r="BO80" s="534"/>
      <c r="BP80" s="534"/>
      <c r="BQ80" s="534"/>
      <c r="BR80" s="534"/>
      <c r="BS80" s="534"/>
      <c r="BT80" s="535"/>
      <c r="BU80" s="539"/>
      <c r="BV80" s="540"/>
      <c r="BW80" s="540"/>
      <c r="BX80" s="540"/>
      <c r="BY80" s="540"/>
      <c r="BZ80" s="540"/>
      <c r="CA80" s="541"/>
      <c r="CB80" s="1"/>
      <c r="CC80" s="44"/>
      <c r="CD80" s="562"/>
      <c r="CE80" s="562"/>
      <c r="CF80" s="562"/>
      <c r="CG80" s="562"/>
      <c r="CH80" s="562"/>
      <c r="CI80" s="44"/>
      <c r="CJ80" s="489"/>
      <c r="CK80" s="490"/>
      <c r="CL80" s="496"/>
      <c r="CM80" s="497"/>
      <c r="CN80" s="497"/>
      <c r="CO80" s="497"/>
      <c r="CP80" s="497"/>
      <c r="CQ80" s="497"/>
      <c r="CR80" s="497"/>
      <c r="CS80" s="498"/>
    </row>
    <row r="81" spans="1:97" ht="10.5" customHeight="1">
      <c r="A81" s="548"/>
      <c r="B81" s="549"/>
      <c r="C81" s="18"/>
      <c r="D81" s="29"/>
      <c r="E81" s="29"/>
      <c r="F81" s="29"/>
      <c r="G81" s="29"/>
      <c r="H81" s="29"/>
      <c r="I81" s="29"/>
      <c r="J81" s="29"/>
      <c r="K81" s="29"/>
      <c r="L81" s="29"/>
      <c r="M81" s="29"/>
      <c r="N81" s="29"/>
      <c r="O81" s="29"/>
      <c r="P81" s="29"/>
      <c r="Q81" s="29"/>
      <c r="R81" s="29"/>
      <c r="S81" s="29"/>
      <c r="T81" s="29"/>
      <c r="U81" s="45"/>
      <c r="V81" s="45"/>
      <c r="W81" s="45"/>
      <c r="X81" s="45"/>
      <c r="Y81" s="45"/>
      <c r="Z81" s="45"/>
      <c r="BG81" s="24"/>
      <c r="BH81" s="1"/>
      <c r="BI81" s="533"/>
      <c r="BJ81" s="534"/>
      <c r="BK81" s="534"/>
      <c r="BL81" s="534"/>
      <c r="BM81" s="534"/>
      <c r="BN81" s="534"/>
      <c r="BO81" s="534"/>
      <c r="BP81" s="534"/>
      <c r="BQ81" s="534"/>
      <c r="BR81" s="534"/>
      <c r="BS81" s="534"/>
      <c r="BT81" s="535"/>
      <c r="BU81" s="539"/>
      <c r="BV81" s="540"/>
      <c r="BW81" s="540"/>
      <c r="BX81" s="540"/>
      <c r="BY81" s="540"/>
      <c r="BZ81" s="540"/>
      <c r="CA81" s="541"/>
      <c r="CB81" s="1"/>
      <c r="CC81" s="48"/>
      <c r="CD81" s="48"/>
      <c r="CE81" s="100"/>
      <c r="CF81" s="101"/>
      <c r="CG81" s="102"/>
      <c r="CH81" s="48"/>
      <c r="CI81" s="48"/>
      <c r="CJ81" s="489"/>
      <c r="CK81" s="490"/>
      <c r="CL81" s="496"/>
      <c r="CM81" s="497"/>
      <c r="CN81" s="497"/>
      <c r="CO81" s="497"/>
      <c r="CP81" s="497"/>
      <c r="CQ81" s="497"/>
      <c r="CR81" s="497"/>
      <c r="CS81" s="498"/>
    </row>
    <row r="82" spans="1:97" ht="10.5" customHeight="1">
      <c r="A82" s="548"/>
      <c r="B82" s="549"/>
      <c r="C82" s="18"/>
      <c r="D82" s="29"/>
      <c r="E82" s="29"/>
      <c r="F82" s="29"/>
      <c r="G82" s="29"/>
      <c r="H82" s="29"/>
      <c r="I82" s="29"/>
      <c r="J82" s="29"/>
      <c r="K82" s="29"/>
      <c r="L82" s="29"/>
      <c r="M82" s="29"/>
      <c r="N82" s="29"/>
      <c r="O82" s="29"/>
      <c r="P82" s="29"/>
      <c r="Q82" s="29"/>
      <c r="R82" s="29"/>
      <c r="S82" s="29"/>
      <c r="U82" s="45"/>
      <c r="V82" s="45"/>
      <c r="W82" s="45"/>
      <c r="X82" s="45"/>
      <c r="Y82" s="45"/>
      <c r="Z82" s="45"/>
      <c r="BG82" s="24"/>
      <c r="BH82" s="1"/>
      <c r="BI82" s="533"/>
      <c r="BJ82" s="534"/>
      <c r="BK82" s="534"/>
      <c r="BL82" s="534"/>
      <c r="BM82" s="534"/>
      <c r="BN82" s="534"/>
      <c r="BO82" s="534"/>
      <c r="BP82" s="534"/>
      <c r="BQ82" s="534"/>
      <c r="BR82" s="534"/>
      <c r="BS82" s="534"/>
      <c r="BT82" s="46"/>
      <c r="BU82" s="539"/>
      <c r="BV82" s="540"/>
      <c r="BW82" s="540"/>
      <c r="BX82" s="540"/>
      <c r="BY82" s="540"/>
      <c r="BZ82" s="540"/>
      <c r="CA82" s="47"/>
      <c r="CB82" s="1"/>
      <c r="CC82" s="48"/>
      <c r="CD82" s="48"/>
      <c r="CE82" s="103"/>
      <c r="CF82" s="48"/>
      <c r="CG82" s="104"/>
      <c r="CH82" s="48"/>
      <c r="CI82" s="48"/>
      <c r="CJ82" s="491"/>
      <c r="CK82" s="492"/>
      <c r="CL82" s="499"/>
      <c r="CM82" s="500"/>
      <c r="CN82" s="500"/>
      <c r="CO82" s="500"/>
      <c r="CP82" s="500"/>
      <c r="CQ82" s="500"/>
      <c r="CR82" s="500"/>
      <c r="CS82" s="501"/>
    </row>
    <row r="83" spans="1:97" ht="10.5" customHeight="1" thickBot="1">
      <c r="A83" s="548"/>
      <c r="B83" s="549"/>
      <c r="C83" s="18"/>
      <c r="D83" s="29"/>
      <c r="E83" s="29"/>
      <c r="F83" s="29"/>
      <c r="G83" s="29"/>
      <c r="H83" s="29"/>
      <c r="I83" s="29"/>
      <c r="J83" s="29"/>
      <c r="K83" s="29"/>
      <c r="L83" s="29"/>
      <c r="M83" s="29"/>
      <c r="N83" s="29"/>
      <c r="O83" s="29"/>
      <c r="P83" s="29"/>
      <c r="Q83" s="29"/>
      <c r="R83" s="29"/>
      <c r="S83" s="29"/>
      <c r="BG83" s="24"/>
      <c r="BH83" s="1"/>
      <c r="BI83" s="542"/>
      <c r="BJ83" s="543"/>
      <c r="BK83" s="543"/>
      <c r="BL83" s="543"/>
      <c r="BM83" s="543"/>
      <c r="BN83" s="543"/>
      <c r="BO83" s="543"/>
      <c r="BP83" s="543"/>
      <c r="BQ83" s="543"/>
      <c r="BR83" s="543"/>
      <c r="BS83" s="543"/>
      <c r="BT83" s="49"/>
      <c r="BU83" s="544"/>
      <c r="BV83" s="545"/>
      <c r="BW83" s="545"/>
      <c r="BX83" s="545"/>
      <c r="BY83" s="545"/>
      <c r="BZ83" s="545"/>
      <c r="CA83" s="50"/>
      <c r="CB83" s="1"/>
      <c r="CC83" s="48"/>
      <c r="CD83" s="48"/>
      <c r="CE83" s="105"/>
      <c r="CF83" s="106"/>
      <c r="CG83" s="107"/>
      <c r="CH83" s="48"/>
      <c r="CI83" s="48"/>
      <c r="CJ83" s="487" t="s">
        <v>116</v>
      </c>
      <c r="CK83" s="488"/>
      <c r="CL83" s="493"/>
      <c r="CM83" s="494"/>
      <c r="CN83" s="494"/>
      <c r="CO83" s="494"/>
      <c r="CP83" s="494"/>
      <c r="CQ83" s="494"/>
      <c r="CR83" s="494"/>
      <c r="CS83" s="495"/>
    </row>
    <row r="84" spans="1:97" ht="10.5" customHeight="1">
      <c r="A84" s="548"/>
      <c r="B84" s="549"/>
      <c r="C84" s="18"/>
      <c r="D84" s="29"/>
      <c r="E84" s="29"/>
      <c r="F84" s="29"/>
      <c r="G84" s="29"/>
      <c r="H84" s="29"/>
      <c r="I84" s="29"/>
      <c r="J84" s="29"/>
      <c r="K84" s="29"/>
      <c r="L84" s="29"/>
      <c r="M84" s="29"/>
      <c r="N84" s="29"/>
      <c r="O84" s="29"/>
      <c r="P84" s="29"/>
      <c r="Q84" s="29"/>
      <c r="R84" s="29"/>
      <c r="S84" s="29"/>
      <c r="BG84" s="24"/>
      <c r="BH84" s="1"/>
      <c r="BI84" s="518"/>
      <c r="BJ84" s="518"/>
      <c r="BK84" s="518"/>
      <c r="BL84" s="518"/>
      <c r="BM84" s="518"/>
      <c r="BN84" s="518"/>
      <c r="BO84" s="518"/>
      <c r="BP84" s="518"/>
      <c r="BQ84" s="518"/>
      <c r="BR84" s="518"/>
      <c r="BS84" s="518"/>
      <c r="BT84" s="518"/>
      <c r="BU84" s="518"/>
      <c r="BV84" s="518"/>
      <c r="BW84" s="518"/>
      <c r="BX84" s="518"/>
      <c r="BY84" s="518"/>
      <c r="BZ84" s="518"/>
      <c r="CA84" s="518"/>
      <c r="CB84" s="1"/>
      <c r="CC84" s="48"/>
      <c r="CD84" s="48"/>
      <c r="CE84" s="48"/>
      <c r="CF84" s="48"/>
      <c r="CG84" s="48"/>
      <c r="CH84" s="48"/>
      <c r="CI84" s="48"/>
      <c r="CJ84" s="489"/>
      <c r="CK84" s="490"/>
      <c r="CL84" s="496"/>
      <c r="CM84" s="497"/>
      <c r="CN84" s="497"/>
      <c r="CO84" s="497"/>
      <c r="CP84" s="497"/>
      <c r="CQ84" s="497"/>
      <c r="CR84" s="497"/>
      <c r="CS84" s="498"/>
    </row>
    <row r="85" spans="1:97" ht="10.5" customHeight="1">
      <c r="A85" s="548"/>
      <c r="B85" s="549"/>
      <c r="C85" s="18"/>
      <c r="D85" s="29"/>
      <c r="E85" s="29"/>
      <c r="F85" s="29"/>
      <c r="G85" s="29"/>
      <c r="H85" s="29"/>
      <c r="I85" s="29"/>
      <c r="J85" s="29"/>
      <c r="K85" s="29"/>
      <c r="L85" s="29"/>
      <c r="M85" s="29"/>
      <c r="N85" s="29"/>
      <c r="O85" s="29"/>
      <c r="P85" s="29"/>
      <c r="Q85" s="29"/>
      <c r="R85" s="29"/>
      <c r="S85" s="29"/>
      <c r="BG85" s="24"/>
      <c r="BH85" s="1"/>
      <c r="BI85" s="519"/>
      <c r="BJ85" s="519"/>
      <c r="BK85" s="519"/>
      <c r="BL85" s="519"/>
      <c r="BM85" s="519"/>
      <c r="BN85" s="519"/>
      <c r="BO85" s="519"/>
      <c r="BP85" s="519"/>
      <c r="BQ85" s="519"/>
      <c r="BR85" s="519"/>
      <c r="BS85" s="519"/>
      <c r="BT85" s="519"/>
      <c r="BU85" s="519"/>
      <c r="BV85" s="519"/>
      <c r="BW85" s="519"/>
      <c r="BX85" s="519"/>
      <c r="BY85" s="519"/>
      <c r="BZ85" s="519"/>
      <c r="CA85" s="519"/>
      <c r="CB85" s="1"/>
      <c r="CC85" s="48"/>
      <c r="CD85" s="48"/>
      <c r="CE85" s="520"/>
      <c r="CF85" s="520"/>
      <c r="CG85" s="520"/>
      <c r="CH85" s="48"/>
      <c r="CI85" s="48"/>
      <c r="CJ85" s="489"/>
      <c r="CK85" s="490"/>
      <c r="CL85" s="496"/>
      <c r="CM85" s="497"/>
      <c r="CN85" s="497"/>
      <c r="CO85" s="497"/>
      <c r="CP85" s="497"/>
      <c r="CQ85" s="497"/>
      <c r="CR85" s="497"/>
      <c r="CS85" s="498"/>
    </row>
    <row r="86" spans="1:97" ht="10.5" customHeight="1">
      <c r="A86" s="548"/>
      <c r="B86" s="549"/>
      <c r="C86" s="514" t="s">
        <v>45</v>
      </c>
      <c r="D86" s="515"/>
      <c r="E86" s="515"/>
      <c r="F86" s="515"/>
      <c r="G86" s="33"/>
      <c r="H86" s="33"/>
      <c r="I86" s="33"/>
      <c r="J86" s="33"/>
      <c r="K86" s="33"/>
      <c r="L86" s="33"/>
      <c r="M86" s="33"/>
      <c r="N86" s="33"/>
      <c r="O86" s="33"/>
      <c r="P86" s="33"/>
      <c r="Q86" s="515"/>
      <c r="R86" s="515"/>
      <c r="S86" s="33"/>
      <c r="T86" s="33"/>
      <c r="U86" s="33"/>
      <c r="V86" s="33"/>
      <c r="W86" s="33"/>
      <c r="X86" s="33"/>
      <c r="Y86" s="33"/>
      <c r="Z86" s="33"/>
      <c r="AA86" s="33"/>
      <c r="AB86" s="33"/>
      <c r="AC86" s="33"/>
      <c r="AD86" s="33"/>
      <c r="AE86" s="33"/>
      <c r="AF86" s="515"/>
      <c r="AG86" s="515"/>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4"/>
      <c r="BH86" s="1"/>
      <c r="BI86" s="108"/>
      <c r="BJ86" s="108"/>
      <c r="BK86" s="109"/>
      <c r="BL86" s="109"/>
      <c r="BM86" s="109"/>
      <c r="BN86" s="7"/>
      <c r="BO86" s="109"/>
      <c r="BP86" s="109"/>
      <c r="BQ86" s="7"/>
      <c r="BR86" s="109"/>
      <c r="BS86" s="109"/>
      <c r="BT86" s="7"/>
      <c r="BU86" s="109"/>
      <c r="BV86" s="109"/>
      <c r="BW86" s="110"/>
      <c r="BX86" s="109"/>
      <c r="BY86" s="109"/>
      <c r="BZ86" s="111"/>
      <c r="CA86" s="111"/>
      <c r="CB86" s="1"/>
      <c r="CC86" s="48"/>
      <c r="CD86" s="48"/>
      <c r="CE86" s="520"/>
      <c r="CF86" s="520"/>
      <c r="CG86" s="520"/>
      <c r="CH86" s="48"/>
      <c r="CI86" s="48"/>
      <c r="CJ86" s="491"/>
      <c r="CK86" s="492"/>
      <c r="CL86" s="499"/>
      <c r="CM86" s="500"/>
      <c r="CN86" s="500"/>
      <c r="CO86" s="500"/>
      <c r="CP86" s="500"/>
      <c r="CQ86" s="500"/>
      <c r="CR86" s="500"/>
      <c r="CS86" s="501"/>
    </row>
    <row r="87" spans="1:97" ht="10.5" customHeight="1" thickBot="1">
      <c r="A87" s="548"/>
      <c r="B87" s="549"/>
      <c r="C87" s="496"/>
      <c r="D87" s="497"/>
      <c r="E87" s="497"/>
      <c r="F87" s="497"/>
      <c r="Q87" s="497"/>
      <c r="R87" s="497"/>
      <c r="AF87" s="497"/>
      <c r="AG87" s="497"/>
      <c r="BG87" s="24"/>
      <c r="BH87" s="1"/>
      <c r="CB87" s="1"/>
      <c r="CC87" s="48"/>
      <c r="CD87" s="48"/>
      <c r="CE87" s="520"/>
      <c r="CF87" s="520"/>
      <c r="CG87" s="520"/>
      <c r="CH87" s="48"/>
      <c r="CI87" s="48"/>
      <c r="CJ87" s="487" t="s">
        <v>117</v>
      </c>
      <c r="CK87" s="488"/>
      <c r="CL87" s="493"/>
      <c r="CM87" s="494"/>
      <c r="CN87" s="494"/>
      <c r="CO87" s="494"/>
      <c r="CP87" s="494"/>
      <c r="CQ87" s="494"/>
      <c r="CR87" s="494"/>
      <c r="CS87" s="495"/>
    </row>
    <row r="88" spans="1:97" ht="10.5" customHeight="1">
      <c r="A88" s="548"/>
      <c r="B88" s="549"/>
      <c r="C88" s="516"/>
      <c r="D88" s="517"/>
      <c r="E88" s="517"/>
      <c r="F88" s="517"/>
      <c r="G88" s="35"/>
      <c r="H88" s="35"/>
      <c r="I88" s="35"/>
      <c r="J88" s="35"/>
      <c r="K88" s="35"/>
      <c r="L88" s="35"/>
      <c r="M88" s="35"/>
      <c r="N88" s="36"/>
      <c r="O88" s="35"/>
      <c r="P88" s="35"/>
      <c r="Q88" s="517"/>
      <c r="R88" s="517"/>
      <c r="S88" s="35"/>
      <c r="T88" s="35"/>
      <c r="U88" s="35"/>
      <c r="V88" s="35"/>
      <c r="W88" s="35"/>
      <c r="X88" s="35"/>
      <c r="Y88" s="35"/>
      <c r="Z88" s="35"/>
      <c r="AA88" s="35"/>
      <c r="AB88" s="35"/>
      <c r="AC88" s="35"/>
      <c r="AD88" s="35"/>
      <c r="AE88" s="35"/>
      <c r="AF88" s="517"/>
      <c r="AG88" s="517"/>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7"/>
      <c r="BH88" s="1"/>
      <c r="BI88" s="521" t="s">
        <v>90</v>
      </c>
      <c r="BJ88" s="522"/>
      <c r="BK88" s="522"/>
      <c r="BL88" s="522"/>
      <c r="BM88" s="522"/>
      <c r="BN88" s="522"/>
      <c r="BO88" s="522"/>
      <c r="BP88" s="522"/>
      <c r="BQ88" s="522"/>
      <c r="BR88" s="522"/>
      <c r="BS88" s="522"/>
      <c r="BT88" s="522"/>
      <c r="BU88" s="522"/>
      <c r="BV88" s="522"/>
      <c r="BW88" s="522"/>
      <c r="BX88" s="522"/>
      <c r="BY88" s="522"/>
      <c r="BZ88" s="522"/>
      <c r="CA88" s="523"/>
      <c r="CB88" s="1"/>
      <c r="CC88" s="48"/>
      <c r="CD88" s="48"/>
      <c r="CH88" s="48"/>
      <c r="CI88" s="48"/>
      <c r="CJ88" s="489"/>
      <c r="CK88" s="490"/>
      <c r="CL88" s="496"/>
      <c r="CM88" s="497"/>
      <c r="CN88" s="497"/>
      <c r="CO88" s="497"/>
      <c r="CP88" s="497"/>
      <c r="CQ88" s="497"/>
      <c r="CR88" s="497"/>
      <c r="CS88" s="498"/>
    </row>
    <row r="89" spans="1:97" ht="10.5" customHeight="1" thickBot="1">
      <c r="A89" s="548"/>
      <c r="B89" s="549"/>
      <c r="C89" s="514" t="s">
        <v>109</v>
      </c>
      <c r="D89" s="515"/>
      <c r="E89" s="515"/>
      <c r="F89" s="515"/>
      <c r="G89" s="515"/>
      <c r="H89" s="33"/>
      <c r="I89" s="33"/>
      <c r="J89" s="33"/>
      <c r="K89" s="33"/>
      <c r="L89" s="33"/>
      <c r="M89" s="33"/>
      <c r="N89" s="33"/>
      <c r="O89" s="33"/>
      <c r="P89" s="33"/>
      <c r="Q89" s="515"/>
      <c r="R89" s="515"/>
      <c r="S89" s="33"/>
      <c r="T89" s="33"/>
      <c r="U89" s="33"/>
      <c r="V89" s="33"/>
      <c r="W89" s="33"/>
      <c r="X89" s="33"/>
      <c r="Y89" s="33"/>
      <c r="Z89" s="33"/>
      <c r="AA89" s="33"/>
      <c r="AB89" s="33"/>
      <c r="AC89" s="33"/>
      <c r="AD89" s="33"/>
      <c r="AE89" s="33"/>
      <c r="AF89" s="515"/>
      <c r="AG89" s="515"/>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4"/>
      <c r="BH89" s="1"/>
      <c r="BI89" s="524"/>
      <c r="BJ89" s="525"/>
      <c r="BK89" s="525"/>
      <c r="BL89" s="525"/>
      <c r="BM89" s="525"/>
      <c r="BN89" s="525"/>
      <c r="BO89" s="525"/>
      <c r="BP89" s="525"/>
      <c r="BQ89" s="525"/>
      <c r="BR89" s="525"/>
      <c r="BS89" s="525"/>
      <c r="BT89" s="525"/>
      <c r="BU89" s="525"/>
      <c r="BV89" s="525"/>
      <c r="BW89" s="525"/>
      <c r="BX89" s="525"/>
      <c r="BY89" s="525"/>
      <c r="BZ89" s="525"/>
      <c r="CA89" s="526"/>
      <c r="CB89" s="1"/>
      <c r="CC89" s="48"/>
      <c r="CD89" s="48"/>
      <c r="CH89" s="48"/>
      <c r="CI89" s="48"/>
      <c r="CJ89" s="489"/>
      <c r="CK89" s="490"/>
      <c r="CL89" s="496"/>
      <c r="CM89" s="497"/>
      <c r="CN89" s="497"/>
      <c r="CO89" s="497"/>
      <c r="CP89" s="497"/>
      <c r="CQ89" s="497"/>
      <c r="CR89" s="497"/>
      <c r="CS89" s="498"/>
    </row>
    <row r="90" spans="1:97" ht="10.5" customHeight="1">
      <c r="A90" s="548"/>
      <c r="B90" s="549"/>
      <c r="C90" s="496"/>
      <c r="D90" s="497"/>
      <c r="E90" s="497"/>
      <c r="F90" s="497"/>
      <c r="G90" s="497"/>
      <c r="Q90" s="497"/>
      <c r="R90" s="497"/>
      <c r="AF90" s="497"/>
      <c r="AG90" s="497"/>
      <c r="BG90" s="24"/>
      <c r="BH90" s="1"/>
      <c r="BI90" s="112"/>
      <c r="BJ90" s="9"/>
      <c r="BK90" s="485" t="s">
        <v>118</v>
      </c>
      <c r="BL90" s="485"/>
      <c r="BM90" s="113"/>
      <c r="BN90" s="485" t="s">
        <v>119</v>
      </c>
      <c r="BO90" s="485"/>
      <c r="BP90" s="113"/>
      <c r="BQ90" s="485" t="s">
        <v>48</v>
      </c>
      <c r="BR90" s="485"/>
      <c r="BS90" s="113"/>
      <c r="BT90" s="485" t="s">
        <v>49</v>
      </c>
      <c r="BU90" s="485"/>
      <c r="BV90" s="114"/>
      <c r="BW90" s="485" t="s">
        <v>50</v>
      </c>
      <c r="BX90" s="485"/>
      <c r="BY90" s="109"/>
      <c r="BZ90" s="115"/>
      <c r="CA90" s="116"/>
      <c r="CB90" s="1"/>
      <c r="CC90" s="48"/>
      <c r="CD90" s="48"/>
      <c r="CE90" s="48"/>
      <c r="CF90" s="48"/>
      <c r="CG90" s="48"/>
      <c r="CH90" s="48"/>
      <c r="CI90" s="48"/>
      <c r="CJ90" s="491"/>
      <c r="CK90" s="492"/>
      <c r="CL90" s="499"/>
      <c r="CM90" s="500"/>
      <c r="CN90" s="500"/>
      <c r="CO90" s="500"/>
      <c r="CP90" s="500"/>
      <c r="CQ90" s="500"/>
      <c r="CR90" s="500"/>
      <c r="CS90" s="501"/>
    </row>
    <row r="91" spans="1:97" ht="10.5" customHeight="1">
      <c r="A91" s="548"/>
      <c r="B91" s="549"/>
      <c r="C91" s="516"/>
      <c r="D91" s="517"/>
      <c r="E91" s="517"/>
      <c r="F91" s="517"/>
      <c r="G91" s="517"/>
      <c r="H91" s="35"/>
      <c r="I91" s="35"/>
      <c r="J91" s="35"/>
      <c r="K91" s="35"/>
      <c r="L91" s="35"/>
      <c r="M91" s="35"/>
      <c r="N91" s="36"/>
      <c r="O91" s="35"/>
      <c r="P91" s="35"/>
      <c r="Q91" s="517"/>
      <c r="R91" s="517"/>
      <c r="S91" s="35"/>
      <c r="T91" s="35"/>
      <c r="U91" s="35"/>
      <c r="V91" s="35"/>
      <c r="W91" s="35"/>
      <c r="X91" s="35"/>
      <c r="Y91" s="35"/>
      <c r="Z91" s="35"/>
      <c r="AA91" s="35"/>
      <c r="AB91" s="35"/>
      <c r="AC91" s="35"/>
      <c r="AD91" s="35"/>
      <c r="AE91" s="35"/>
      <c r="AF91" s="517"/>
      <c r="AG91" s="517"/>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7"/>
      <c r="BH91" s="1"/>
      <c r="BI91" s="117"/>
      <c r="BJ91" s="9"/>
      <c r="BK91" s="486"/>
      <c r="BL91" s="486"/>
      <c r="BM91" s="118"/>
      <c r="BN91" s="486"/>
      <c r="BO91" s="486"/>
      <c r="BP91" s="118"/>
      <c r="BQ91" s="486"/>
      <c r="BR91" s="486"/>
      <c r="BS91" s="118"/>
      <c r="BT91" s="486"/>
      <c r="BU91" s="486"/>
      <c r="BV91" s="119"/>
      <c r="BW91" s="486"/>
      <c r="BX91" s="486"/>
      <c r="BY91" s="109"/>
      <c r="BZ91" s="115"/>
      <c r="CA91" s="116"/>
      <c r="CB91" s="1"/>
      <c r="CC91" s="48"/>
      <c r="CD91" s="48"/>
      <c r="CE91" s="48"/>
      <c r="CF91" s="48"/>
      <c r="CG91" s="48"/>
      <c r="CH91" s="48"/>
      <c r="CI91" s="48"/>
      <c r="CJ91" s="487" t="s">
        <v>120</v>
      </c>
      <c r="CK91" s="488"/>
      <c r="CL91" s="493"/>
      <c r="CM91" s="494"/>
      <c r="CN91" s="494"/>
      <c r="CO91" s="494"/>
      <c r="CP91" s="494"/>
      <c r="CQ91" s="494"/>
      <c r="CR91" s="494"/>
      <c r="CS91" s="495"/>
    </row>
    <row r="92" spans="1:97" ht="10.5" customHeight="1">
      <c r="A92" s="548"/>
      <c r="B92" s="549"/>
      <c r="K92" s="64"/>
      <c r="L92" s="41"/>
      <c r="M92" s="41"/>
      <c r="N92" s="41"/>
      <c r="O92" s="41"/>
      <c r="P92" s="41"/>
      <c r="Q92" s="41"/>
      <c r="R92" s="41"/>
      <c r="S92" s="41"/>
      <c r="T92" s="41"/>
      <c r="BC92" s="502" t="s">
        <v>46</v>
      </c>
      <c r="BD92" s="502"/>
      <c r="BE92" s="502"/>
      <c r="BF92" s="502"/>
      <c r="BG92" s="503"/>
      <c r="BH92" s="1"/>
      <c r="BI92" s="117"/>
      <c r="BJ92" s="9"/>
      <c r="BK92" s="486"/>
      <c r="BL92" s="486"/>
      <c r="BM92" s="118"/>
      <c r="BN92" s="486"/>
      <c r="BO92" s="486"/>
      <c r="BP92" s="118"/>
      <c r="BQ92" s="486"/>
      <c r="BR92" s="486"/>
      <c r="BS92" s="120"/>
      <c r="BT92" s="486"/>
      <c r="BU92" s="486"/>
      <c r="BV92" s="119"/>
      <c r="BW92" s="486"/>
      <c r="BX92" s="486"/>
      <c r="BY92" s="109"/>
      <c r="BZ92" s="115"/>
      <c r="CA92" s="116"/>
      <c r="CB92" s="1"/>
      <c r="CC92" s="48"/>
      <c r="CD92" s="48"/>
      <c r="CE92" s="48"/>
      <c r="CF92" s="48"/>
      <c r="CG92" s="48"/>
      <c r="CH92" s="48"/>
      <c r="CI92" s="48"/>
      <c r="CJ92" s="489"/>
      <c r="CK92" s="490"/>
      <c r="CL92" s="496"/>
      <c r="CM92" s="497"/>
      <c r="CN92" s="497"/>
      <c r="CO92" s="497"/>
      <c r="CP92" s="497"/>
      <c r="CQ92" s="497"/>
      <c r="CR92" s="497"/>
      <c r="CS92" s="498"/>
    </row>
    <row r="93" spans="1:97" ht="10.5" customHeight="1">
      <c r="A93" s="548"/>
      <c r="B93" s="549"/>
      <c r="K93" s="64"/>
      <c r="L93" s="41"/>
      <c r="M93" s="41"/>
      <c r="N93" s="41"/>
      <c r="O93" s="41"/>
      <c r="P93" s="41"/>
      <c r="Q93" s="41"/>
      <c r="R93" s="41"/>
      <c r="S93" s="41"/>
      <c r="T93" s="41"/>
      <c r="BC93" s="504"/>
      <c r="BD93" s="504"/>
      <c r="BE93" s="504"/>
      <c r="BF93" s="504"/>
      <c r="BG93" s="505"/>
      <c r="BH93" s="1"/>
      <c r="BI93" s="117"/>
      <c r="BJ93" s="9"/>
      <c r="BK93" s="486"/>
      <c r="BL93" s="486"/>
      <c r="BM93" s="118"/>
      <c r="BN93" s="486"/>
      <c r="BO93" s="486"/>
      <c r="BP93" s="118"/>
      <c r="BQ93" s="486"/>
      <c r="BR93" s="486"/>
      <c r="BS93" s="118"/>
      <c r="BT93" s="486"/>
      <c r="BU93" s="486"/>
      <c r="BV93" s="119"/>
      <c r="BW93" s="486"/>
      <c r="BX93" s="486"/>
      <c r="BY93" s="109"/>
      <c r="BZ93" s="115"/>
      <c r="CA93" s="116"/>
      <c r="CB93" s="1"/>
      <c r="CC93" s="48"/>
      <c r="CD93" s="48"/>
      <c r="CE93" s="48"/>
      <c r="CF93" s="48"/>
      <c r="CG93" s="48"/>
      <c r="CH93" s="48"/>
      <c r="CI93" s="48"/>
      <c r="CJ93" s="489"/>
      <c r="CK93" s="490"/>
      <c r="CL93" s="496"/>
      <c r="CM93" s="497"/>
      <c r="CN93" s="497"/>
      <c r="CO93" s="497"/>
      <c r="CP93" s="497"/>
      <c r="CQ93" s="497"/>
      <c r="CR93" s="497"/>
      <c r="CS93" s="498"/>
    </row>
    <row r="94" spans="1:97" ht="10.5" customHeight="1" thickBot="1">
      <c r="A94" s="548"/>
      <c r="B94" s="549"/>
      <c r="L94" s="64"/>
      <c r="M94" s="41"/>
      <c r="N94" s="41"/>
      <c r="O94" s="41"/>
      <c r="P94" s="41"/>
      <c r="Q94" s="41"/>
      <c r="R94" s="41"/>
      <c r="S94" s="41"/>
      <c r="T94" s="41"/>
      <c r="U94" s="41"/>
      <c r="BC94" s="504"/>
      <c r="BD94" s="504"/>
      <c r="BE94" s="504"/>
      <c r="BF94" s="504"/>
      <c r="BG94" s="505"/>
      <c r="BH94" s="1"/>
      <c r="BI94" s="121"/>
      <c r="BJ94" s="122"/>
      <c r="BK94" s="123"/>
      <c r="BL94" s="123"/>
      <c r="BM94" s="123"/>
      <c r="BN94" s="124"/>
      <c r="BO94" s="123"/>
      <c r="BP94" s="123"/>
      <c r="BQ94" s="124"/>
      <c r="BR94" s="123"/>
      <c r="BS94" s="123"/>
      <c r="BT94" s="125"/>
      <c r="BU94" s="123"/>
      <c r="BV94" s="123"/>
      <c r="BW94" s="126"/>
      <c r="BX94" s="123"/>
      <c r="BY94" s="123"/>
      <c r="BZ94" s="126"/>
      <c r="CA94" s="127"/>
      <c r="CB94" s="1"/>
      <c r="CC94" s="48"/>
      <c r="CD94" s="48"/>
      <c r="CE94" s="48"/>
      <c r="CF94" s="48"/>
      <c r="CG94" s="48"/>
      <c r="CH94" s="48"/>
      <c r="CI94" s="48"/>
      <c r="CJ94" s="491"/>
      <c r="CK94" s="492"/>
      <c r="CL94" s="499"/>
      <c r="CM94" s="500"/>
      <c r="CN94" s="500"/>
      <c r="CO94" s="500"/>
      <c r="CP94" s="500"/>
      <c r="CQ94" s="500"/>
      <c r="CR94" s="500"/>
      <c r="CS94" s="501"/>
    </row>
    <row r="95" spans="1:97" ht="10.5" customHeight="1">
      <c r="A95" s="548"/>
      <c r="B95" s="549"/>
      <c r="M95" s="41"/>
      <c r="N95" s="41"/>
      <c r="O95" s="41"/>
      <c r="P95" s="41"/>
      <c r="Q95" s="41"/>
      <c r="R95" s="41"/>
      <c r="S95" s="41"/>
      <c r="T95" s="41"/>
      <c r="U95" s="41"/>
      <c r="BC95" s="504"/>
      <c r="BD95" s="504"/>
      <c r="BE95" s="504"/>
      <c r="BF95" s="504"/>
      <c r="BG95" s="505"/>
      <c r="BH95" s="1"/>
      <c r="BI95" s="331" t="s">
        <v>180</v>
      </c>
      <c r="BJ95" s="108"/>
      <c r="BK95" s="7"/>
      <c r="BL95" s="7"/>
      <c r="BM95" s="7"/>
      <c r="BN95" s="7"/>
      <c r="BO95" s="7"/>
      <c r="BP95" s="7"/>
      <c r="BQ95" s="7"/>
      <c r="BR95" s="7"/>
      <c r="BS95" s="7"/>
      <c r="BT95" s="7"/>
      <c r="BU95" s="7"/>
      <c r="BV95" s="128"/>
      <c r="BW95" s="115"/>
      <c r="BX95" s="111"/>
      <c r="BY95" s="111"/>
      <c r="BZ95" s="115"/>
      <c r="CA95" s="115"/>
      <c r="CB95" s="1"/>
      <c r="CC95" s="48"/>
      <c r="CD95" s="48"/>
      <c r="CE95" s="48"/>
      <c r="CF95" s="48"/>
      <c r="CG95" s="48"/>
      <c r="CH95" s="48"/>
      <c r="CI95" s="48"/>
    </row>
    <row r="96" spans="1:97" ht="10.5" customHeight="1" thickBot="1">
      <c r="A96" s="550"/>
      <c r="B96" s="551"/>
      <c r="C96" s="39"/>
      <c r="D96" s="40"/>
      <c r="E96" s="40"/>
      <c r="F96" s="40"/>
      <c r="G96" s="40"/>
      <c r="H96" s="40"/>
      <c r="I96" s="40"/>
      <c r="J96" s="40"/>
      <c r="K96" s="40"/>
      <c r="L96" s="40"/>
      <c r="M96" s="51"/>
      <c r="N96" s="51"/>
      <c r="O96" s="51"/>
      <c r="P96" s="51"/>
      <c r="Q96" s="51"/>
      <c r="R96" s="51"/>
      <c r="S96" s="52"/>
      <c r="T96" s="52"/>
      <c r="U96" s="52"/>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506"/>
      <c r="BD96" s="506"/>
      <c r="BE96" s="506"/>
      <c r="BF96" s="506"/>
      <c r="BG96" s="507"/>
      <c r="BH96" s="1"/>
      <c r="BI96" s="108"/>
      <c r="BJ96" s="108"/>
      <c r="BK96" s="7"/>
      <c r="BL96" s="7"/>
      <c r="BM96" s="7"/>
      <c r="BN96" s="7"/>
      <c r="BO96" s="7"/>
      <c r="BP96" s="7"/>
      <c r="BQ96" s="7"/>
      <c r="BR96" s="7"/>
      <c r="BS96" s="7"/>
      <c r="BT96" s="128"/>
      <c r="BU96" s="128"/>
      <c r="BV96" s="128"/>
      <c r="BW96" s="128"/>
      <c r="BX96" s="128"/>
      <c r="BY96" s="129"/>
      <c r="BZ96" s="111"/>
      <c r="CA96" s="111"/>
      <c r="CB96" s="53"/>
      <c r="CC96" s="48"/>
      <c r="CD96" s="48"/>
      <c r="CE96" s="48"/>
      <c r="CF96" s="48"/>
      <c r="CG96" s="48"/>
      <c r="CH96" s="48"/>
      <c r="CI96" s="48"/>
      <c r="CJ96" s="48"/>
    </row>
    <row r="97" spans="1:97" ht="15.95" customHeight="1">
      <c r="A97" s="546" t="s">
        <v>123</v>
      </c>
      <c r="B97" s="547"/>
      <c r="C97" s="12"/>
      <c r="D97" s="13"/>
      <c r="E97" s="13"/>
      <c r="F97" s="13"/>
      <c r="G97" s="13"/>
      <c r="H97" s="13"/>
      <c r="I97" s="13"/>
      <c r="J97" s="13"/>
      <c r="K97" s="13"/>
      <c r="L97" s="13"/>
      <c r="M97" s="13"/>
      <c r="N97" s="13"/>
      <c r="O97" s="13"/>
      <c r="P97" s="13"/>
      <c r="Q97" s="330" t="s">
        <v>179</v>
      </c>
      <c r="R97" s="14"/>
      <c r="S97" s="14"/>
      <c r="T97" s="14"/>
      <c r="U97" s="15"/>
      <c r="V97" s="15"/>
      <c r="W97" s="15"/>
      <c r="X97" s="15"/>
      <c r="Y97" s="15"/>
      <c r="Z97" s="15"/>
      <c r="AA97" s="14"/>
      <c r="AB97" s="14"/>
      <c r="AC97" s="16"/>
      <c r="AD97" s="16"/>
      <c r="AE97" s="16"/>
      <c r="AF97" s="16"/>
      <c r="AG97" s="16"/>
      <c r="AH97" s="16"/>
      <c r="AI97" s="16"/>
      <c r="AJ97" s="16"/>
      <c r="AK97" s="16"/>
      <c r="AL97" s="16"/>
      <c r="AM97" s="16"/>
      <c r="AN97" s="16"/>
      <c r="AO97" s="16"/>
      <c r="AP97" s="16"/>
      <c r="AQ97" s="16"/>
      <c r="AR97" s="16"/>
      <c r="AS97" s="14"/>
      <c r="AT97" s="14"/>
      <c r="AU97" s="14"/>
      <c r="AV97" s="14"/>
      <c r="AW97" s="14"/>
      <c r="AX97" s="14"/>
      <c r="AY97" s="14"/>
      <c r="AZ97" s="14"/>
      <c r="BA97" s="14"/>
      <c r="BB97" s="14"/>
      <c r="BC97" s="14"/>
      <c r="BD97" s="14"/>
      <c r="BE97" s="14"/>
      <c r="BF97" s="14"/>
      <c r="BG97" s="17"/>
      <c r="BH97" s="1"/>
      <c r="BI97" s="552" t="s">
        <v>58</v>
      </c>
      <c r="BJ97" s="553"/>
      <c r="BK97" s="553"/>
      <c r="BL97" s="553"/>
      <c r="BM97" s="553"/>
      <c r="BN97" s="553"/>
      <c r="BO97" s="553"/>
      <c r="BP97" s="553"/>
      <c r="BQ97" s="553"/>
      <c r="BR97" s="553"/>
      <c r="BS97" s="553"/>
      <c r="BT97" s="554"/>
      <c r="BU97" s="558" t="s">
        <v>51</v>
      </c>
      <c r="BV97" s="553"/>
      <c r="BW97" s="553"/>
      <c r="BX97" s="553"/>
      <c r="BY97" s="553"/>
      <c r="BZ97" s="553"/>
      <c r="CA97" s="559"/>
      <c r="CB97" s="69"/>
      <c r="CC97" s="43"/>
      <c r="CD97" s="562" t="s">
        <v>161</v>
      </c>
      <c r="CE97" s="562"/>
      <c r="CF97" s="562"/>
      <c r="CG97" s="562"/>
      <c r="CH97" s="562"/>
      <c r="CI97" s="43"/>
      <c r="CJ97" s="563" t="s">
        <v>114</v>
      </c>
      <c r="CK97" s="564"/>
      <c r="CL97" s="564"/>
      <c r="CM97" s="564"/>
      <c r="CN97" s="564"/>
      <c r="CO97" s="564"/>
      <c r="CP97" s="564"/>
      <c r="CQ97" s="564"/>
      <c r="CR97" s="564"/>
      <c r="CS97" s="565"/>
    </row>
    <row r="98" spans="1:97" ht="10.5" customHeight="1">
      <c r="A98" s="548"/>
      <c r="B98" s="549"/>
      <c r="C98" s="18"/>
      <c r="D98" s="527" t="s">
        <v>43</v>
      </c>
      <c r="E98" s="527"/>
      <c r="F98" s="19"/>
      <c r="G98" s="20"/>
      <c r="H98" s="21"/>
      <c r="I98" s="20"/>
      <c r="J98" s="21"/>
      <c r="K98" s="20"/>
      <c r="L98" s="21"/>
      <c r="M98" s="528" t="s">
        <v>44</v>
      </c>
      <c r="N98" s="529"/>
      <c r="O98" s="20"/>
      <c r="P98" s="21"/>
      <c r="Q98" s="20"/>
      <c r="R98" s="21"/>
      <c r="S98" s="20"/>
      <c r="T98" s="21"/>
      <c r="U98" s="20"/>
      <c r="V98" s="21"/>
      <c r="W98" s="22"/>
      <c r="X98" s="22"/>
      <c r="Y98" s="22"/>
      <c r="Z98" s="22"/>
      <c r="AC98" s="23"/>
      <c r="AD98" s="23"/>
      <c r="AE98" s="23"/>
      <c r="AF98" s="23"/>
      <c r="AG98" s="23"/>
      <c r="AH98" s="23"/>
      <c r="AI98" s="23"/>
      <c r="AJ98" s="23"/>
      <c r="AK98" s="23"/>
      <c r="AL98" s="23"/>
      <c r="AM98" s="23"/>
      <c r="AN98" s="23"/>
      <c r="AO98" s="23"/>
      <c r="AP98" s="23"/>
      <c r="AQ98" s="23"/>
      <c r="AR98" s="23"/>
      <c r="BG98" s="24"/>
      <c r="BH98" s="1"/>
      <c r="BI98" s="555"/>
      <c r="BJ98" s="556"/>
      <c r="BK98" s="556"/>
      <c r="BL98" s="556"/>
      <c r="BM98" s="556"/>
      <c r="BN98" s="556"/>
      <c r="BO98" s="556"/>
      <c r="BP98" s="556"/>
      <c r="BQ98" s="556"/>
      <c r="BR98" s="556"/>
      <c r="BS98" s="556"/>
      <c r="BT98" s="557"/>
      <c r="BU98" s="560"/>
      <c r="BV98" s="556"/>
      <c r="BW98" s="556"/>
      <c r="BX98" s="556"/>
      <c r="BY98" s="556"/>
      <c r="BZ98" s="556"/>
      <c r="CA98" s="561"/>
      <c r="CB98" s="1"/>
      <c r="CC98" s="98"/>
      <c r="CD98" s="562"/>
      <c r="CE98" s="562"/>
      <c r="CF98" s="562"/>
      <c r="CG98" s="562"/>
      <c r="CH98" s="562"/>
      <c r="CI98" s="44"/>
      <c r="CJ98" s="566"/>
      <c r="CK98" s="567"/>
      <c r="CL98" s="567"/>
      <c r="CM98" s="567"/>
      <c r="CN98" s="567"/>
      <c r="CO98" s="567"/>
      <c r="CP98" s="567"/>
      <c r="CQ98" s="567"/>
      <c r="CR98" s="567"/>
      <c r="CS98" s="568"/>
    </row>
    <row r="99" spans="1:97" ht="10.5" customHeight="1">
      <c r="A99" s="548"/>
      <c r="B99" s="549"/>
      <c r="C99" s="18"/>
      <c r="D99" s="527"/>
      <c r="E99" s="527"/>
      <c r="F99" s="19"/>
      <c r="G99" s="26"/>
      <c r="H99" s="27"/>
      <c r="I99" s="26"/>
      <c r="J99" s="27"/>
      <c r="K99" s="26"/>
      <c r="L99" s="27"/>
      <c r="M99" s="528"/>
      <c r="N99" s="529"/>
      <c r="O99" s="26"/>
      <c r="P99" s="27"/>
      <c r="Q99" s="26"/>
      <c r="R99" s="27"/>
      <c r="S99" s="26"/>
      <c r="T99" s="27"/>
      <c r="U99" s="26"/>
      <c r="V99" s="27"/>
      <c r="W99" s="22"/>
      <c r="X99" s="22"/>
      <c r="Y99" s="22"/>
      <c r="Z99" s="22"/>
      <c r="AC99" s="28"/>
      <c r="AD99" s="28"/>
      <c r="AE99" s="28"/>
      <c r="AF99" s="28"/>
      <c r="AG99" s="28"/>
      <c r="AH99" s="28"/>
      <c r="AI99" s="28"/>
      <c r="AJ99" s="28"/>
      <c r="AK99" s="28"/>
      <c r="AL99" s="28"/>
      <c r="AM99" s="28"/>
      <c r="AN99" s="28"/>
      <c r="AO99" s="28"/>
      <c r="AP99" s="28"/>
      <c r="AQ99" s="28"/>
      <c r="AR99" s="28"/>
      <c r="BG99" s="24"/>
      <c r="BH99" s="1"/>
      <c r="BI99" s="530"/>
      <c r="BJ99" s="531"/>
      <c r="BK99" s="531"/>
      <c r="BL99" s="531"/>
      <c r="BM99" s="531"/>
      <c r="BN99" s="531"/>
      <c r="BO99" s="531"/>
      <c r="BP99" s="531"/>
      <c r="BQ99" s="531"/>
      <c r="BR99" s="531"/>
      <c r="BS99" s="531"/>
      <c r="BT99" s="532"/>
      <c r="BU99" s="536"/>
      <c r="BV99" s="537"/>
      <c r="BW99" s="537"/>
      <c r="BX99" s="537"/>
      <c r="BY99" s="537"/>
      <c r="BZ99" s="537"/>
      <c r="CA99" s="538"/>
      <c r="CB99" s="1"/>
      <c r="CC99" s="98"/>
      <c r="CD99" s="562"/>
      <c r="CE99" s="562"/>
      <c r="CF99" s="562"/>
      <c r="CG99" s="562"/>
      <c r="CH99" s="562"/>
      <c r="CI99" s="44"/>
      <c r="CJ99" s="487" t="s">
        <v>115</v>
      </c>
      <c r="CK99" s="488"/>
      <c r="CL99" s="493"/>
      <c r="CM99" s="494"/>
      <c r="CN99" s="494"/>
      <c r="CO99" s="494"/>
      <c r="CP99" s="494"/>
      <c r="CQ99" s="494"/>
      <c r="CR99" s="494"/>
      <c r="CS99" s="495"/>
    </row>
    <row r="100" spans="1:97" ht="10.5" customHeight="1" thickBot="1">
      <c r="A100" s="548"/>
      <c r="B100" s="549"/>
      <c r="C100" s="18"/>
      <c r="D100" s="29"/>
      <c r="E100" s="29"/>
      <c r="F100" s="29"/>
      <c r="G100" s="30"/>
      <c r="H100" s="31"/>
      <c r="I100" s="30"/>
      <c r="J100" s="31"/>
      <c r="K100" s="30"/>
      <c r="L100" s="31"/>
      <c r="M100" s="528"/>
      <c r="N100" s="529"/>
      <c r="O100" s="30"/>
      <c r="P100" s="31"/>
      <c r="Q100" s="30"/>
      <c r="R100" s="31"/>
      <c r="S100" s="30"/>
      <c r="T100" s="31"/>
      <c r="U100" s="30"/>
      <c r="V100" s="31"/>
      <c r="W100" s="22"/>
      <c r="X100" s="22"/>
      <c r="Y100" s="22"/>
      <c r="Z100" s="22"/>
      <c r="AC100" s="28"/>
      <c r="AD100" s="28"/>
      <c r="AE100" s="28"/>
      <c r="AF100" s="28"/>
      <c r="AG100" s="28"/>
      <c r="AH100" s="28"/>
      <c r="AI100" s="28"/>
      <c r="AJ100" s="28"/>
      <c r="AK100" s="28"/>
      <c r="AL100" s="28"/>
      <c r="AM100" s="28"/>
      <c r="AN100" s="28"/>
      <c r="AO100" s="28"/>
      <c r="AP100" s="28"/>
      <c r="AQ100" s="28"/>
      <c r="AR100" s="28"/>
      <c r="BG100" s="24"/>
      <c r="BH100" s="1"/>
      <c r="BI100" s="533"/>
      <c r="BJ100" s="534"/>
      <c r="BK100" s="534"/>
      <c r="BL100" s="534"/>
      <c r="BM100" s="534"/>
      <c r="BN100" s="534"/>
      <c r="BO100" s="534"/>
      <c r="BP100" s="534"/>
      <c r="BQ100" s="534"/>
      <c r="BR100" s="534"/>
      <c r="BS100" s="534"/>
      <c r="BT100" s="535"/>
      <c r="BU100" s="539"/>
      <c r="BV100" s="540"/>
      <c r="BW100" s="540"/>
      <c r="BX100" s="540"/>
      <c r="BY100" s="540"/>
      <c r="BZ100" s="540"/>
      <c r="CA100" s="541"/>
      <c r="CB100" s="1"/>
      <c r="CC100" s="44"/>
      <c r="CD100" s="562"/>
      <c r="CE100" s="562"/>
      <c r="CF100" s="562"/>
      <c r="CG100" s="562"/>
      <c r="CH100" s="562"/>
      <c r="CI100" s="44"/>
      <c r="CJ100" s="489"/>
      <c r="CK100" s="490"/>
      <c r="CL100" s="496"/>
      <c r="CM100" s="497"/>
      <c r="CN100" s="497"/>
      <c r="CO100" s="497"/>
      <c r="CP100" s="497"/>
      <c r="CQ100" s="497"/>
      <c r="CR100" s="497"/>
      <c r="CS100" s="498"/>
    </row>
    <row r="101" spans="1:97" ht="10.5" customHeight="1">
      <c r="A101" s="548"/>
      <c r="B101" s="549"/>
      <c r="C101" s="18"/>
      <c r="D101" s="29"/>
      <c r="E101" s="29"/>
      <c r="F101" s="29"/>
      <c r="G101" s="29"/>
      <c r="H101" s="29"/>
      <c r="I101" s="29"/>
      <c r="J101" s="29"/>
      <c r="K101" s="29"/>
      <c r="L101" s="29"/>
      <c r="M101" s="29"/>
      <c r="N101" s="29"/>
      <c r="O101" s="29"/>
      <c r="P101" s="29"/>
      <c r="Q101" s="29"/>
      <c r="R101" s="29"/>
      <c r="S101" s="29"/>
      <c r="T101" s="29"/>
      <c r="U101" s="45"/>
      <c r="V101" s="45"/>
      <c r="W101" s="45"/>
      <c r="X101" s="45"/>
      <c r="Y101" s="45"/>
      <c r="Z101" s="45"/>
      <c r="BG101" s="24"/>
      <c r="BH101" s="1"/>
      <c r="BI101" s="533"/>
      <c r="BJ101" s="534"/>
      <c r="BK101" s="534"/>
      <c r="BL101" s="534"/>
      <c r="BM101" s="534"/>
      <c r="BN101" s="534"/>
      <c r="BO101" s="534"/>
      <c r="BP101" s="534"/>
      <c r="BQ101" s="534"/>
      <c r="BR101" s="534"/>
      <c r="BS101" s="534"/>
      <c r="BT101" s="535"/>
      <c r="BU101" s="539"/>
      <c r="BV101" s="540"/>
      <c r="BW101" s="540"/>
      <c r="BX101" s="540"/>
      <c r="BY101" s="540"/>
      <c r="BZ101" s="540"/>
      <c r="CA101" s="541"/>
      <c r="CB101" s="1"/>
      <c r="CC101" s="48"/>
      <c r="CD101" s="48"/>
      <c r="CE101" s="100"/>
      <c r="CF101" s="101"/>
      <c r="CG101" s="102"/>
      <c r="CH101" s="48"/>
      <c r="CI101" s="48"/>
      <c r="CJ101" s="489"/>
      <c r="CK101" s="490"/>
      <c r="CL101" s="496"/>
      <c r="CM101" s="497"/>
      <c r="CN101" s="497"/>
      <c r="CO101" s="497"/>
      <c r="CP101" s="497"/>
      <c r="CQ101" s="497"/>
      <c r="CR101" s="497"/>
      <c r="CS101" s="498"/>
    </row>
    <row r="102" spans="1:97" ht="10.5" customHeight="1">
      <c r="A102" s="548"/>
      <c r="B102" s="549"/>
      <c r="C102" s="18"/>
      <c r="D102" s="29"/>
      <c r="E102" s="29"/>
      <c r="F102" s="29"/>
      <c r="G102" s="29"/>
      <c r="H102" s="29"/>
      <c r="I102" s="29"/>
      <c r="J102" s="29"/>
      <c r="K102" s="29"/>
      <c r="L102" s="29"/>
      <c r="M102" s="29"/>
      <c r="N102" s="29"/>
      <c r="O102" s="29"/>
      <c r="P102" s="29"/>
      <c r="Q102" s="29"/>
      <c r="R102" s="29"/>
      <c r="S102" s="29"/>
      <c r="U102" s="45"/>
      <c r="V102" s="45"/>
      <c r="W102" s="45"/>
      <c r="X102" s="45"/>
      <c r="Y102" s="45"/>
      <c r="Z102" s="45"/>
      <c r="BG102" s="24"/>
      <c r="BH102" s="1"/>
      <c r="BI102" s="533"/>
      <c r="BJ102" s="534"/>
      <c r="BK102" s="534"/>
      <c r="BL102" s="534"/>
      <c r="BM102" s="534"/>
      <c r="BN102" s="534"/>
      <c r="BO102" s="534"/>
      <c r="BP102" s="534"/>
      <c r="BQ102" s="534"/>
      <c r="BR102" s="534"/>
      <c r="BS102" s="534"/>
      <c r="BT102" s="46"/>
      <c r="BU102" s="539"/>
      <c r="BV102" s="540"/>
      <c r="BW102" s="540"/>
      <c r="BX102" s="540"/>
      <c r="BY102" s="540"/>
      <c r="BZ102" s="540"/>
      <c r="CA102" s="47"/>
      <c r="CB102" s="1"/>
      <c r="CC102" s="48"/>
      <c r="CD102" s="48"/>
      <c r="CE102" s="103"/>
      <c r="CF102" s="48"/>
      <c r="CG102" s="104"/>
      <c r="CH102" s="48"/>
      <c r="CI102" s="48"/>
      <c r="CJ102" s="491"/>
      <c r="CK102" s="492"/>
      <c r="CL102" s="499"/>
      <c r="CM102" s="500"/>
      <c r="CN102" s="500"/>
      <c r="CO102" s="500"/>
      <c r="CP102" s="500"/>
      <c r="CQ102" s="500"/>
      <c r="CR102" s="500"/>
      <c r="CS102" s="501"/>
    </row>
    <row r="103" spans="1:97" ht="10.5" customHeight="1" thickBot="1">
      <c r="A103" s="548"/>
      <c r="B103" s="549"/>
      <c r="C103" s="18"/>
      <c r="D103" s="29"/>
      <c r="E103" s="29"/>
      <c r="F103" s="29"/>
      <c r="G103" s="29"/>
      <c r="H103" s="29"/>
      <c r="I103" s="29"/>
      <c r="J103" s="29"/>
      <c r="K103" s="29"/>
      <c r="L103" s="29"/>
      <c r="M103" s="29"/>
      <c r="N103" s="29"/>
      <c r="O103" s="29"/>
      <c r="P103" s="29"/>
      <c r="Q103" s="29"/>
      <c r="R103" s="29"/>
      <c r="S103" s="29"/>
      <c r="BG103" s="24"/>
      <c r="BH103" s="1"/>
      <c r="BI103" s="542"/>
      <c r="BJ103" s="543"/>
      <c r="BK103" s="543"/>
      <c r="BL103" s="543"/>
      <c r="BM103" s="543"/>
      <c r="BN103" s="543"/>
      <c r="BO103" s="543"/>
      <c r="BP103" s="543"/>
      <c r="BQ103" s="543"/>
      <c r="BR103" s="543"/>
      <c r="BS103" s="543"/>
      <c r="BT103" s="49"/>
      <c r="BU103" s="544"/>
      <c r="BV103" s="545"/>
      <c r="BW103" s="545"/>
      <c r="BX103" s="545"/>
      <c r="BY103" s="545"/>
      <c r="BZ103" s="545"/>
      <c r="CA103" s="50"/>
      <c r="CB103" s="1"/>
      <c r="CC103" s="48"/>
      <c r="CD103" s="48"/>
      <c r="CE103" s="105"/>
      <c r="CF103" s="106"/>
      <c r="CG103" s="107"/>
      <c r="CH103" s="48"/>
      <c r="CI103" s="48"/>
      <c r="CJ103" s="487" t="s">
        <v>116</v>
      </c>
      <c r="CK103" s="488"/>
      <c r="CL103" s="493"/>
      <c r="CM103" s="494"/>
      <c r="CN103" s="494"/>
      <c r="CO103" s="494"/>
      <c r="CP103" s="494"/>
      <c r="CQ103" s="494"/>
      <c r="CR103" s="494"/>
      <c r="CS103" s="495"/>
    </row>
    <row r="104" spans="1:97" ht="10.5" customHeight="1">
      <c r="A104" s="548"/>
      <c r="B104" s="549"/>
      <c r="C104" s="18"/>
      <c r="D104" s="29"/>
      <c r="E104" s="29"/>
      <c r="F104" s="29"/>
      <c r="G104" s="29"/>
      <c r="H104" s="29"/>
      <c r="I104" s="29"/>
      <c r="J104" s="29"/>
      <c r="K104" s="29"/>
      <c r="L104" s="29"/>
      <c r="M104" s="29"/>
      <c r="N104" s="29"/>
      <c r="O104" s="29"/>
      <c r="P104" s="29"/>
      <c r="Q104" s="29"/>
      <c r="R104" s="29"/>
      <c r="S104" s="29"/>
      <c r="BG104" s="24"/>
      <c r="BH104" s="1"/>
      <c r="BI104" s="518"/>
      <c r="BJ104" s="518"/>
      <c r="BK104" s="518"/>
      <c r="BL104" s="518"/>
      <c r="BM104" s="518"/>
      <c r="BN104" s="518"/>
      <c r="BO104" s="518"/>
      <c r="BP104" s="518"/>
      <c r="BQ104" s="518"/>
      <c r="BR104" s="518"/>
      <c r="BS104" s="518"/>
      <c r="BT104" s="518"/>
      <c r="BU104" s="518"/>
      <c r="BV104" s="518"/>
      <c r="BW104" s="518"/>
      <c r="BX104" s="518"/>
      <c r="BY104" s="518"/>
      <c r="BZ104" s="518"/>
      <c r="CA104" s="518"/>
      <c r="CB104" s="1"/>
      <c r="CC104" s="48"/>
      <c r="CD104" s="48"/>
      <c r="CE104" s="48"/>
      <c r="CF104" s="48"/>
      <c r="CG104" s="48"/>
      <c r="CH104" s="48"/>
      <c r="CI104" s="48"/>
      <c r="CJ104" s="489"/>
      <c r="CK104" s="490"/>
      <c r="CL104" s="496"/>
      <c r="CM104" s="497"/>
      <c r="CN104" s="497"/>
      <c r="CO104" s="497"/>
      <c r="CP104" s="497"/>
      <c r="CQ104" s="497"/>
      <c r="CR104" s="497"/>
      <c r="CS104" s="498"/>
    </row>
    <row r="105" spans="1:97" ht="10.5" customHeight="1">
      <c r="A105" s="548"/>
      <c r="B105" s="549"/>
      <c r="C105" s="18"/>
      <c r="D105" s="29"/>
      <c r="E105" s="29"/>
      <c r="F105" s="29"/>
      <c r="G105" s="29"/>
      <c r="H105" s="29"/>
      <c r="I105" s="29"/>
      <c r="J105" s="29"/>
      <c r="K105" s="29"/>
      <c r="L105" s="29"/>
      <c r="M105" s="29"/>
      <c r="N105" s="29"/>
      <c r="O105" s="29"/>
      <c r="P105" s="29"/>
      <c r="Q105" s="29"/>
      <c r="R105" s="29"/>
      <c r="S105" s="29"/>
      <c r="BG105" s="24"/>
      <c r="BH105" s="1"/>
      <c r="BI105" s="519"/>
      <c r="BJ105" s="519"/>
      <c r="BK105" s="519"/>
      <c r="BL105" s="519"/>
      <c r="BM105" s="519"/>
      <c r="BN105" s="519"/>
      <c r="BO105" s="519"/>
      <c r="BP105" s="519"/>
      <c r="BQ105" s="519"/>
      <c r="BR105" s="519"/>
      <c r="BS105" s="519"/>
      <c r="BT105" s="519"/>
      <c r="BU105" s="519"/>
      <c r="BV105" s="519"/>
      <c r="BW105" s="519"/>
      <c r="BX105" s="519"/>
      <c r="BY105" s="519"/>
      <c r="BZ105" s="519"/>
      <c r="CA105" s="519"/>
      <c r="CB105" s="1"/>
      <c r="CC105" s="48"/>
      <c r="CD105" s="48"/>
      <c r="CE105" s="520"/>
      <c r="CF105" s="520"/>
      <c r="CG105" s="520"/>
      <c r="CH105" s="48"/>
      <c r="CI105" s="48"/>
      <c r="CJ105" s="489"/>
      <c r="CK105" s="490"/>
      <c r="CL105" s="496"/>
      <c r="CM105" s="497"/>
      <c r="CN105" s="497"/>
      <c r="CO105" s="497"/>
      <c r="CP105" s="497"/>
      <c r="CQ105" s="497"/>
      <c r="CR105" s="497"/>
      <c r="CS105" s="498"/>
    </row>
    <row r="106" spans="1:97" ht="10.5" customHeight="1">
      <c r="A106" s="548"/>
      <c r="B106" s="549"/>
      <c r="C106" s="514" t="s">
        <v>45</v>
      </c>
      <c r="D106" s="515"/>
      <c r="E106" s="515"/>
      <c r="F106" s="515"/>
      <c r="G106" s="33"/>
      <c r="H106" s="33"/>
      <c r="I106" s="33"/>
      <c r="J106" s="33"/>
      <c r="K106" s="33"/>
      <c r="L106" s="33"/>
      <c r="M106" s="33"/>
      <c r="N106" s="33"/>
      <c r="O106" s="33"/>
      <c r="P106" s="33"/>
      <c r="Q106" s="515"/>
      <c r="R106" s="515"/>
      <c r="S106" s="33"/>
      <c r="T106" s="33"/>
      <c r="U106" s="33"/>
      <c r="V106" s="33"/>
      <c r="W106" s="33"/>
      <c r="X106" s="33"/>
      <c r="Y106" s="33"/>
      <c r="Z106" s="33"/>
      <c r="AA106" s="33"/>
      <c r="AB106" s="33"/>
      <c r="AC106" s="33"/>
      <c r="AD106" s="33"/>
      <c r="AE106" s="33"/>
      <c r="AF106" s="515"/>
      <c r="AG106" s="515"/>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4"/>
      <c r="BH106" s="1"/>
      <c r="BI106" s="108"/>
      <c r="BJ106" s="108"/>
      <c r="BK106" s="109"/>
      <c r="BL106" s="109"/>
      <c r="BM106" s="109"/>
      <c r="BN106" s="7"/>
      <c r="BO106" s="109"/>
      <c r="BP106" s="109"/>
      <c r="BQ106" s="7"/>
      <c r="BR106" s="109"/>
      <c r="BS106" s="109"/>
      <c r="BT106" s="7"/>
      <c r="BU106" s="109"/>
      <c r="BV106" s="109"/>
      <c r="BW106" s="110"/>
      <c r="BX106" s="109"/>
      <c r="BY106" s="109"/>
      <c r="BZ106" s="111"/>
      <c r="CA106" s="111"/>
      <c r="CB106" s="1"/>
      <c r="CC106" s="48"/>
      <c r="CD106" s="48"/>
      <c r="CE106" s="520"/>
      <c r="CF106" s="520"/>
      <c r="CG106" s="520"/>
      <c r="CH106" s="48"/>
      <c r="CI106" s="48"/>
      <c r="CJ106" s="491"/>
      <c r="CK106" s="492"/>
      <c r="CL106" s="499"/>
      <c r="CM106" s="500"/>
      <c r="CN106" s="500"/>
      <c r="CO106" s="500"/>
      <c r="CP106" s="500"/>
      <c r="CQ106" s="500"/>
      <c r="CR106" s="500"/>
      <c r="CS106" s="501"/>
    </row>
    <row r="107" spans="1:97" ht="10.5" customHeight="1" thickBot="1">
      <c r="A107" s="548"/>
      <c r="B107" s="549"/>
      <c r="C107" s="496"/>
      <c r="D107" s="497"/>
      <c r="E107" s="497"/>
      <c r="F107" s="497"/>
      <c r="Q107" s="497"/>
      <c r="R107" s="497"/>
      <c r="AF107" s="497"/>
      <c r="AG107" s="497"/>
      <c r="BG107" s="24"/>
      <c r="BH107" s="1"/>
      <c r="CB107" s="1"/>
      <c r="CC107" s="48"/>
      <c r="CD107" s="48"/>
      <c r="CE107" s="520"/>
      <c r="CF107" s="520"/>
      <c r="CG107" s="520"/>
      <c r="CH107" s="48"/>
      <c r="CI107" s="48"/>
      <c r="CJ107" s="487" t="s">
        <v>117</v>
      </c>
      <c r="CK107" s="488"/>
      <c r="CL107" s="493"/>
      <c r="CM107" s="494"/>
      <c r="CN107" s="494"/>
      <c r="CO107" s="494"/>
      <c r="CP107" s="494"/>
      <c r="CQ107" s="494"/>
      <c r="CR107" s="494"/>
      <c r="CS107" s="495"/>
    </row>
    <row r="108" spans="1:97" ht="10.5" customHeight="1">
      <c r="A108" s="548"/>
      <c r="B108" s="549"/>
      <c r="C108" s="516"/>
      <c r="D108" s="517"/>
      <c r="E108" s="517"/>
      <c r="F108" s="517"/>
      <c r="G108" s="35"/>
      <c r="H108" s="35"/>
      <c r="I108" s="35"/>
      <c r="J108" s="35"/>
      <c r="K108" s="35"/>
      <c r="L108" s="35"/>
      <c r="M108" s="35"/>
      <c r="N108" s="36"/>
      <c r="O108" s="35"/>
      <c r="P108" s="35"/>
      <c r="Q108" s="517"/>
      <c r="R108" s="517"/>
      <c r="S108" s="35"/>
      <c r="T108" s="35"/>
      <c r="U108" s="35"/>
      <c r="V108" s="35"/>
      <c r="W108" s="35"/>
      <c r="X108" s="35"/>
      <c r="Y108" s="35"/>
      <c r="Z108" s="35"/>
      <c r="AA108" s="35"/>
      <c r="AB108" s="35"/>
      <c r="AC108" s="35"/>
      <c r="AD108" s="35"/>
      <c r="AE108" s="35"/>
      <c r="AF108" s="517"/>
      <c r="AG108" s="517"/>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7"/>
      <c r="BH108" s="1"/>
      <c r="BI108" s="521" t="s">
        <v>90</v>
      </c>
      <c r="BJ108" s="522"/>
      <c r="BK108" s="522"/>
      <c r="BL108" s="522"/>
      <c r="BM108" s="522"/>
      <c r="BN108" s="522"/>
      <c r="BO108" s="522"/>
      <c r="BP108" s="522"/>
      <c r="BQ108" s="522"/>
      <c r="BR108" s="522"/>
      <c r="BS108" s="522"/>
      <c r="BT108" s="522"/>
      <c r="BU108" s="522"/>
      <c r="BV108" s="522"/>
      <c r="BW108" s="522"/>
      <c r="BX108" s="522"/>
      <c r="BY108" s="522"/>
      <c r="BZ108" s="522"/>
      <c r="CA108" s="523"/>
      <c r="CB108" s="1"/>
      <c r="CC108" s="48"/>
      <c r="CD108" s="48"/>
      <c r="CH108" s="48"/>
      <c r="CI108" s="48"/>
      <c r="CJ108" s="489"/>
      <c r="CK108" s="490"/>
      <c r="CL108" s="496"/>
      <c r="CM108" s="497"/>
      <c r="CN108" s="497"/>
      <c r="CO108" s="497"/>
      <c r="CP108" s="497"/>
      <c r="CQ108" s="497"/>
      <c r="CR108" s="497"/>
      <c r="CS108" s="498"/>
    </row>
    <row r="109" spans="1:97" ht="10.5" customHeight="1" thickBot="1">
      <c r="A109" s="548"/>
      <c r="B109" s="549"/>
      <c r="C109" s="514" t="s">
        <v>109</v>
      </c>
      <c r="D109" s="515"/>
      <c r="E109" s="515"/>
      <c r="F109" s="515"/>
      <c r="G109" s="515"/>
      <c r="H109" s="33"/>
      <c r="I109" s="33"/>
      <c r="J109" s="33"/>
      <c r="K109" s="33"/>
      <c r="L109" s="33"/>
      <c r="M109" s="33"/>
      <c r="N109" s="33"/>
      <c r="O109" s="33"/>
      <c r="P109" s="33"/>
      <c r="Q109" s="515"/>
      <c r="R109" s="515"/>
      <c r="S109" s="33"/>
      <c r="T109" s="33"/>
      <c r="U109" s="33"/>
      <c r="V109" s="33"/>
      <c r="W109" s="33"/>
      <c r="X109" s="33"/>
      <c r="Y109" s="33"/>
      <c r="Z109" s="33"/>
      <c r="AA109" s="33"/>
      <c r="AB109" s="33"/>
      <c r="AC109" s="33"/>
      <c r="AD109" s="33"/>
      <c r="AE109" s="33"/>
      <c r="AF109" s="515"/>
      <c r="AG109" s="515"/>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4"/>
      <c r="BH109" s="1"/>
      <c r="BI109" s="524"/>
      <c r="BJ109" s="525"/>
      <c r="BK109" s="525"/>
      <c r="BL109" s="525"/>
      <c r="BM109" s="525"/>
      <c r="BN109" s="525"/>
      <c r="BO109" s="525"/>
      <c r="BP109" s="525"/>
      <c r="BQ109" s="525"/>
      <c r="BR109" s="525"/>
      <c r="BS109" s="525"/>
      <c r="BT109" s="525"/>
      <c r="BU109" s="525"/>
      <c r="BV109" s="525"/>
      <c r="BW109" s="525"/>
      <c r="BX109" s="525"/>
      <c r="BY109" s="525"/>
      <c r="BZ109" s="525"/>
      <c r="CA109" s="526"/>
      <c r="CB109" s="1"/>
      <c r="CC109" s="48"/>
      <c r="CD109" s="48"/>
      <c r="CH109" s="48"/>
      <c r="CI109" s="48"/>
      <c r="CJ109" s="489"/>
      <c r="CK109" s="490"/>
      <c r="CL109" s="496"/>
      <c r="CM109" s="497"/>
      <c r="CN109" s="497"/>
      <c r="CO109" s="497"/>
      <c r="CP109" s="497"/>
      <c r="CQ109" s="497"/>
      <c r="CR109" s="497"/>
      <c r="CS109" s="498"/>
    </row>
    <row r="110" spans="1:97" ht="10.5" customHeight="1">
      <c r="A110" s="548"/>
      <c r="B110" s="549"/>
      <c r="C110" s="496"/>
      <c r="D110" s="497"/>
      <c r="E110" s="497"/>
      <c r="F110" s="497"/>
      <c r="G110" s="497"/>
      <c r="Q110" s="497"/>
      <c r="R110" s="497"/>
      <c r="AF110" s="497"/>
      <c r="AG110" s="497"/>
      <c r="BG110" s="24"/>
      <c r="BH110" s="1"/>
      <c r="BI110" s="112"/>
      <c r="BJ110" s="9"/>
      <c r="BK110" s="485" t="s">
        <v>118</v>
      </c>
      <c r="BL110" s="485"/>
      <c r="BM110" s="113"/>
      <c r="BN110" s="485" t="s">
        <v>119</v>
      </c>
      <c r="BO110" s="485"/>
      <c r="BP110" s="113"/>
      <c r="BQ110" s="485" t="s">
        <v>48</v>
      </c>
      <c r="BR110" s="485"/>
      <c r="BS110" s="113"/>
      <c r="BT110" s="485" t="s">
        <v>49</v>
      </c>
      <c r="BU110" s="485"/>
      <c r="BV110" s="114"/>
      <c r="BW110" s="485" t="s">
        <v>50</v>
      </c>
      <c r="BX110" s="485"/>
      <c r="BY110" s="109"/>
      <c r="BZ110" s="115"/>
      <c r="CA110" s="116"/>
      <c r="CB110" s="1"/>
      <c r="CC110" s="48"/>
      <c r="CD110" s="48"/>
      <c r="CE110" s="48"/>
      <c r="CF110" s="48"/>
      <c r="CG110" s="48"/>
      <c r="CH110" s="48"/>
      <c r="CI110" s="48"/>
      <c r="CJ110" s="491"/>
      <c r="CK110" s="492"/>
      <c r="CL110" s="499"/>
      <c r="CM110" s="500"/>
      <c r="CN110" s="500"/>
      <c r="CO110" s="500"/>
      <c r="CP110" s="500"/>
      <c r="CQ110" s="500"/>
      <c r="CR110" s="500"/>
      <c r="CS110" s="501"/>
    </row>
    <row r="111" spans="1:97" ht="10.5" customHeight="1">
      <c r="A111" s="548"/>
      <c r="B111" s="549"/>
      <c r="C111" s="516"/>
      <c r="D111" s="517"/>
      <c r="E111" s="517"/>
      <c r="F111" s="517"/>
      <c r="G111" s="517"/>
      <c r="H111" s="35"/>
      <c r="I111" s="35"/>
      <c r="J111" s="35"/>
      <c r="K111" s="35"/>
      <c r="L111" s="35"/>
      <c r="M111" s="35"/>
      <c r="N111" s="36"/>
      <c r="O111" s="35"/>
      <c r="P111" s="35"/>
      <c r="Q111" s="517"/>
      <c r="R111" s="517"/>
      <c r="S111" s="35"/>
      <c r="T111" s="35"/>
      <c r="U111" s="35"/>
      <c r="V111" s="35"/>
      <c r="W111" s="35"/>
      <c r="X111" s="35"/>
      <c r="Y111" s="35"/>
      <c r="Z111" s="35"/>
      <c r="AA111" s="35"/>
      <c r="AB111" s="35"/>
      <c r="AC111" s="35"/>
      <c r="AD111" s="35"/>
      <c r="AE111" s="35"/>
      <c r="AF111" s="517"/>
      <c r="AG111" s="517"/>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7"/>
      <c r="BH111" s="1"/>
      <c r="BI111" s="117"/>
      <c r="BJ111" s="9"/>
      <c r="BK111" s="486"/>
      <c r="BL111" s="486"/>
      <c r="BM111" s="118"/>
      <c r="BN111" s="486"/>
      <c r="BO111" s="486"/>
      <c r="BP111" s="118"/>
      <c r="BQ111" s="486"/>
      <c r="BR111" s="486"/>
      <c r="BS111" s="118"/>
      <c r="BT111" s="486"/>
      <c r="BU111" s="486"/>
      <c r="BV111" s="119"/>
      <c r="BW111" s="486"/>
      <c r="BX111" s="486"/>
      <c r="BY111" s="109"/>
      <c r="BZ111" s="115"/>
      <c r="CA111" s="116"/>
      <c r="CB111" s="1"/>
      <c r="CC111" s="48"/>
      <c r="CD111" s="48"/>
      <c r="CE111" s="48"/>
      <c r="CF111" s="48"/>
      <c r="CG111" s="48"/>
      <c r="CH111" s="48"/>
      <c r="CI111" s="48"/>
      <c r="CJ111" s="487" t="s">
        <v>120</v>
      </c>
      <c r="CK111" s="488"/>
      <c r="CL111" s="493"/>
      <c r="CM111" s="494"/>
      <c r="CN111" s="494"/>
      <c r="CO111" s="494"/>
      <c r="CP111" s="494"/>
      <c r="CQ111" s="494"/>
      <c r="CR111" s="494"/>
      <c r="CS111" s="495"/>
    </row>
    <row r="112" spans="1:97" ht="10.5" customHeight="1">
      <c r="A112" s="548"/>
      <c r="B112" s="549"/>
      <c r="K112" s="64"/>
      <c r="L112" s="41"/>
      <c r="M112" s="41"/>
      <c r="N112" s="41"/>
      <c r="O112" s="41"/>
      <c r="P112" s="41"/>
      <c r="Q112" s="41"/>
      <c r="R112" s="41"/>
      <c r="S112" s="41"/>
      <c r="T112" s="41"/>
      <c r="BC112" s="502" t="s">
        <v>46</v>
      </c>
      <c r="BD112" s="502"/>
      <c r="BE112" s="502"/>
      <c r="BF112" s="502"/>
      <c r="BG112" s="503"/>
      <c r="BH112" s="1"/>
      <c r="BI112" s="117"/>
      <c r="BJ112" s="9"/>
      <c r="BK112" s="486"/>
      <c r="BL112" s="486"/>
      <c r="BM112" s="118"/>
      <c r="BN112" s="486"/>
      <c r="BO112" s="486"/>
      <c r="BP112" s="118"/>
      <c r="BQ112" s="486"/>
      <c r="BR112" s="486"/>
      <c r="BS112" s="120"/>
      <c r="BT112" s="486"/>
      <c r="BU112" s="486"/>
      <c r="BV112" s="119"/>
      <c r="BW112" s="486"/>
      <c r="BX112" s="486"/>
      <c r="BY112" s="109"/>
      <c r="BZ112" s="115"/>
      <c r="CA112" s="116"/>
      <c r="CB112" s="1"/>
      <c r="CC112" s="48"/>
      <c r="CD112" s="48"/>
      <c r="CE112" s="48"/>
      <c r="CF112" s="48"/>
      <c r="CG112" s="48"/>
      <c r="CH112" s="48"/>
      <c r="CI112" s="48"/>
      <c r="CJ112" s="489"/>
      <c r="CK112" s="490"/>
      <c r="CL112" s="496"/>
      <c r="CM112" s="497"/>
      <c r="CN112" s="497"/>
      <c r="CO112" s="497"/>
      <c r="CP112" s="497"/>
      <c r="CQ112" s="497"/>
      <c r="CR112" s="497"/>
      <c r="CS112" s="498"/>
    </row>
    <row r="113" spans="1:97" ht="10.5" customHeight="1">
      <c r="A113" s="548"/>
      <c r="B113" s="549"/>
      <c r="K113" s="64"/>
      <c r="L113" s="41"/>
      <c r="M113" s="41"/>
      <c r="N113" s="41"/>
      <c r="O113" s="41"/>
      <c r="P113" s="41"/>
      <c r="Q113" s="41"/>
      <c r="R113" s="41"/>
      <c r="S113" s="41"/>
      <c r="T113" s="41"/>
      <c r="BC113" s="504"/>
      <c r="BD113" s="504"/>
      <c r="BE113" s="504"/>
      <c r="BF113" s="504"/>
      <c r="BG113" s="505"/>
      <c r="BH113" s="1"/>
      <c r="BI113" s="117"/>
      <c r="BJ113" s="9"/>
      <c r="BK113" s="486"/>
      <c r="BL113" s="486"/>
      <c r="BM113" s="118"/>
      <c r="BN113" s="486"/>
      <c r="BO113" s="486"/>
      <c r="BP113" s="118"/>
      <c r="BQ113" s="486"/>
      <c r="BR113" s="486"/>
      <c r="BS113" s="118"/>
      <c r="BT113" s="486"/>
      <c r="BU113" s="486"/>
      <c r="BV113" s="119"/>
      <c r="BW113" s="486"/>
      <c r="BX113" s="486"/>
      <c r="BY113" s="109"/>
      <c r="BZ113" s="115"/>
      <c r="CA113" s="116"/>
      <c r="CB113" s="1"/>
      <c r="CC113" s="48"/>
      <c r="CD113" s="48"/>
      <c r="CE113" s="48"/>
      <c r="CF113" s="48"/>
      <c r="CG113" s="48"/>
      <c r="CH113" s="48"/>
      <c r="CI113" s="48"/>
      <c r="CJ113" s="489"/>
      <c r="CK113" s="490"/>
      <c r="CL113" s="496"/>
      <c r="CM113" s="497"/>
      <c r="CN113" s="497"/>
      <c r="CO113" s="497"/>
      <c r="CP113" s="497"/>
      <c r="CQ113" s="497"/>
      <c r="CR113" s="497"/>
      <c r="CS113" s="498"/>
    </row>
    <row r="114" spans="1:97" ht="10.5" customHeight="1" thickBot="1">
      <c r="A114" s="548"/>
      <c r="B114" s="549"/>
      <c r="L114" s="64"/>
      <c r="M114" s="41"/>
      <c r="N114" s="41"/>
      <c r="O114" s="41"/>
      <c r="P114" s="41"/>
      <c r="Q114" s="41"/>
      <c r="R114" s="41"/>
      <c r="S114" s="41"/>
      <c r="T114" s="41"/>
      <c r="U114" s="41"/>
      <c r="BC114" s="504"/>
      <c r="BD114" s="504"/>
      <c r="BE114" s="504"/>
      <c r="BF114" s="504"/>
      <c r="BG114" s="505"/>
      <c r="BH114" s="1"/>
      <c r="BI114" s="121"/>
      <c r="BJ114" s="122"/>
      <c r="BK114" s="123"/>
      <c r="BL114" s="123"/>
      <c r="BM114" s="123"/>
      <c r="BN114" s="124"/>
      <c r="BO114" s="123"/>
      <c r="BP114" s="123"/>
      <c r="BQ114" s="124"/>
      <c r="BR114" s="123"/>
      <c r="BS114" s="123"/>
      <c r="BT114" s="125"/>
      <c r="BU114" s="123"/>
      <c r="BV114" s="123"/>
      <c r="BW114" s="126"/>
      <c r="BX114" s="123"/>
      <c r="BY114" s="123"/>
      <c r="BZ114" s="126"/>
      <c r="CA114" s="127"/>
      <c r="CB114" s="1"/>
      <c r="CC114" s="48"/>
      <c r="CD114" s="48"/>
      <c r="CE114" s="48"/>
      <c r="CF114" s="48"/>
      <c r="CG114" s="48"/>
      <c r="CH114" s="48"/>
      <c r="CI114" s="48"/>
      <c r="CJ114" s="491"/>
      <c r="CK114" s="492"/>
      <c r="CL114" s="499"/>
      <c r="CM114" s="500"/>
      <c r="CN114" s="500"/>
      <c r="CO114" s="500"/>
      <c r="CP114" s="500"/>
      <c r="CQ114" s="500"/>
      <c r="CR114" s="500"/>
      <c r="CS114" s="501"/>
    </row>
    <row r="115" spans="1:97" ht="10.5" customHeight="1">
      <c r="A115" s="548"/>
      <c r="B115" s="549"/>
      <c r="M115" s="41"/>
      <c r="N115" s="41"/>
      <c r="O115" s="41"/>
      <c r="P115" s="41"/>
      <c r="Q115" s="41"/>
      <c r="R115" s="41"/>
      <c r="S115" s="41"/>
      <c r="T115" s="41"/>
      <c r="U115" s="41"/>
      <c r="BC115" s="504"/>
      <c r="BD115" s="504"/>
      <c r="BE115" s="504"/>
      <c r="BF115" s="504"/>
      <c r="BG115" s="505"/>
      <c r="BH115" s="1"/>
      <c r="BI115" s="331" t="s">
        <v>180</v>
      </c>
      <c r="BJ115" s="108"/>
      <c r="BK115" s="7"/>
      <c r="BL115" s="7"/>
      <c r="BM115" s="7"/>
      <c r="BN115" s="7"/>
      <c r="BO115" s="7"/>
      <c r="BP115" s="7"/>
      <c r="BQ115" s="7"/>
      <c r="BR115" s="7"/>
      <c r="BS115" s="7"/>
      <c r="BT115" s="7"/>
      <c r="BU115" s="7"/>
      <c r="BV115" s="128"/>
      <c r="BW115" s="115"/>
      <c r="BX115" s="111"/>
      <c r="BY115" s="111"/>
      <c r="BZ115" s="115"/>
      <c r="CA115" s="115"/>
      <c r="CB115" s="1"/>
      <c r="CC115" s="48"/>
      <c r="CD115" s="48"/>
      <c r="CE115" s="48"/>
      <c r="CF115" s="48"/>
      <c r="CG115" s="48"/>
      <c r="CH115" s="48"/>
      <c r="CI115" s="48"/>
    </row>
    <row r="116" spans="1:97" ht="10.5" customHeight="1" thickBot="1">
      <c r="A116" s="550"/>
      <c r="B116" s="551"/>
      <c r="C116" s="39"/>
      <c r="D116" s="40"/>
      <c r="E116" s="40"/>
      <c r="F116" s="40"/>
      <c r="G116" s="40"/>
      <c r="H116" s="40"/>
      <c r="I116" s="40"/>
      <c r="J116" s="40"/>
      <c r="K116" s="40"/>
      <c r="L116" s="40"/>
      <c r="M116" s="51"/>
      <c r="N116" s="51"/>
      <c r="O116" s="51"/>
      <c r="P116" s="51"/>
      <c r="Q116" s="51"/>
      <c r="R116" s="51"/>
      <c r="S116" s="52"/>
      <c r="T116" s="52"/>
      <c r="U116" s="52"/>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506"/>
      <c r="BD116" s="506"/>
      <c r="BE116" s="506"/>
      <c r="BF116" s="506"/>
      <c r="BG116" s="507"/>
      <c r="BH116" s="1"/>
      <c r="BI116" s="108"/>
      <c r="BJ116" s="108"/>
      <c r="BK116" s="7"/>
      <c r="BL116" s="7"/>
      <c r="BM116" s="7"/>
      <c r="BN116" s="7"/>
      <c r="BO116" s="7"/>
      <c r="BP116" s="7"/>
      <c r="BQ116" s="7"/>
      <c r="BR116" s="7"/>
      <c r="BS116" s="7"/>
      <c r="BT116" s="128"/>
      <c r="BU116" s="128"/>
      <c r="BV116" s="128"/>
      <c r="BW116" s="128"/>
      <c r="BX116" s="128"/>
      <c r="BY116" s="129"/>
      <c r="BZ116" s="111"/>
      <c r="CA116" s="111"/>
      <c r="CB116" s="53"/>
      <c r="CC116" s="48"/>
      <c r="CD116" s="48"/>
      <c r="CE116" s="48"/>
      <c r="CF116" s="48"/>
      <c r="CG116" s="48"/>
      <c r="CH116" s="48"/>
      <c r="CI116" s="48"/>
      <c r="CJ116" s="48"/>
    </row>
    <row r="117" spans="1:97" ht="15.95" customHeight="1">
      <c r="A117" s="546" t="s">
        <v>124</v>
      </c>
      <c r="B117" s="547"/>
      <c r="C117" s="12"/>
      <c r="D117" s="13"/>
      <c r="E117" s="13"/>
      <c r="F117" s="13"/>
      <c r="G117" s="13"/>
      <c r="H117" s="13"/>
      <c r="I117" s="13"/>
      <c r="J117" s="13"/>
      <c r="K117" s="13"/>
      <c r="L117" s="13"/>
      <c r="M117" s="13"/>
      <c r="N117" s="13"/>
      <c r="O117" s="13"/>
      <c r="P117" s="13"/>
      <c r="Q117" s="330" t="s">
        <v>179</v>
      </c>
      <c r="R117" s="14"/>
      <c r="S117" s="14"/>
      <c r="T117" s="14"/>
      <c r="U117" s="15"/>
      <c r="V117" s="15"/>
      <c r="W117" s="15"/>
      <c r="X117" s="15"/>
      <c r="Y117" s="15"/>
      <c r="Z117" s="15"/>
      <c r="AA117" s="14"/>
      <c r="AB117" s="14"/>
      <c r="AC117" s="16"/>
      <c r="AD117" s="16"/>
      <c r="AE117" s="16"/>
      <c r="AF117" s="16"/>
      <c r="AG117" s="16"/>
      <c r="AH117" s="16"/>
      <c r="AI117" s="16"/>
      <c r="AJ117" s="16"/>
      <c r="AK117" s="16"/>
      <c r="AL117" s="16"/>
      <c r="AM117" s="16"/>
      <c r="AN117" s="16"/>
      <c r="AO117" s="16"/>
      <c r="AP117" s="16"/>
      <c r="AQ117" s="16"/>
      <c r="AR117" s="16"/>
      <c r="AS117" s="14"/>
      <c r="AT117" s="14"/>
      <c r="AU117" s="14"/>
      <c r="AV117" s="14"/>
      <c r="AW117" s="14"/>
      <c r="AX117" s="14"/>
      <c r="AY117" s="14"/>
      <c r="AZ117" s="14"/>
      <c r="BA117" s="14"/>
      <c r="BB117" s="14"/>
      <c r="BC117" s="14"/>
      <c r="BD117" s="14"/>
      <c r="BE117" s="14"/>
      <c r="BF117" s="14"/>
      <c r="BG117" s="17"/>
      <c r="BH117" s="1"/>
      <c r="BI117" s="552" t="s">
        <v>58</v>
      </c>
      <c r="BJ117" s="553"/>
      <c r="BK117" s="553"/>
      <c r="BL117" s="553"/>
      <c r="BM117" s="553"/>
      <c r="BN117" s="553"/>
      <c r="BO117" s="553"/>
      <c r="BP117" s="553"/>
      <c r="BQ117" s="553"/>
      <c r="BR117" s="553"/>
      <c r="BS117" s="553"/>
      <c r="BT117" s="554"/>
      <c r="BU117" s="558" t="s">
        <v>51</v>
      </c>
      <c r="BV117" s="553"/>
      <c r="BW117" s="553"/>
      <c r="BX117" s="553"/>
      <c r="BY117" s="553"/>
      <c r="BZ117" s="553"/>
      <c r="CA117" s="559"/>
      <c r="CB117" s="69"/>
      <c r="CC117" s="43"/>
      <c r="CD117" s="562" t="s">
        <v>161</v>
      </c>
      <c r="CE117" s="562"/>
      <c r="CF117" s="562"/>
      <c r="CG117" s="562"/>
      <c r="CH117" s="562"/>
      <c r="CI117" s="43"/>
      <c r="CJ117" s="563" t="s">
        <v>114</v>
      </c>
      <c r="CK117" s="564"/>
      <c r="CL117" s="564"/>
      <c r="CM117" s="564"/>
      <c r="CN117" s="564"/>
      <c r="CO117" s="564"/>
      <c r="CP117" s="564"/>
      <c r="CQ117" s="564"/>
      <c r="CR117" s="564"/>
      <c r="CS117" s="565"/>
    </row>
    <row r="118" spans="1:97" ht="10.5" customHeight="1">
      <c r="A118" s="548"/>
      <c r="B118" s="549"/>
      <c r="C118" s="18"/>
      <c r="D118" s="527" t="s">
        <v>43</v>
      </c>
      <c r="E118" s="527"/>
      <c r="F118" s="19"/>
      <c r="G118" s="20"/>
      <c r="H118" s="21"/>
      <c r="I118" s="20"/>
      <c r="J118" s="21"/>
      <c r="K118" s="20"/>
      <c r="L118" s="21"/>
      <c r="M118" s="528" t="s">
        <v>44</v>
      </c>
      <c r="N118" s="529"/>
      <c r="O118" s="20"/>
      <c r="P118" s="21"/>
      <c r="Q118" s="20"/>
      <c r="R118" s="21"/>
      <c r="S118" s="20"/>
      <c r="T118" s="21"/>
      <c r="U118" s="20"/>
      <c r="V118" s="21"/>
      <c r="W118" s="22"/>
      <c r="X118" s="22"/>
      <c r="Y118" s="22"/>
      <c r="Z118" s="22"/>
      <c r="AC118" s="23"/>
      <c r="AD118" s="23"/>
      <c r="AE118" s="23"/>
      <c r="AF118" s="23"/>
      <c r="AG118" s="23"/>
      <c r="AH118" s="23"/>
      <c r="AI118" s="23"/>
      <c r="AJ118" s="23"/>
      <c r="AK118" s="23"/>
      <c r="AL118" s="23"/>
      <c r="AM118" s="23"/>
      <c r="AN118" s="23"/>
      <c r="AO118" s="23"/>
      <c r="AP118" s="23"/>
      <c r="AQ118" s="23"/>
      <c r="AR118" s="23"/>
      <c r="BG118" s="24"/>
      <c r="BH118" s="1"/>
      <c r="BI118" s="555"/>
      <c r="BJ118" s="556"/>
      <c r="BK118" s="556"/>
      <c r="BL118" s="556"/>
      <c r="BM118" s="556"/>
      <c r="BN118" s="556"/>
      <c r="BO118" s="556"/>
      <c r="BP118" s="556"/>
      <c r="BQ118" s="556"/>
      <c r="BR118" s="556"/>
      <c r="BS118" s="556"/>
      <c r="BT118" s="557"/>
      <c r="BU118" s="560"/>
      <c r="BV118" s="556"/>
      <c r="BW118" s="556"/>
      <c r="BX118" s="556"/>
      <c r="BY118" s="556"/>
      <c r="BZ118" s="556"/>
      <c r="CA118" s="561"/>
      <c r="CB118" s="1"/>
      <c r="CC118" s="98"/>
      <c r="CD118" s="562"/>
      <c r="CE118" s="562"/>
      <c r="CF118" s="562"/>
      <c r="CG118" s="562"/>
      <c r="CH118" s="562"/>
      <c r="CI118" s="44"/>
      <c r="CJ118" s="566"/>
      <c r="CK118" s="567"/>
      <c r="CL118" s="567"/>
      <c r="CM118" s="567"/>
      <c r="CN118" s="567"/>
      <c r="CO118" s="567"/>
      <c r="CP118" s="567"/>
      <c r="CQ118" s="567"/>
      <c r="CR118" s="567"/>
      <c r="CS118" s="568"/>
    </row>
    <row r="119" spans="1:97" ht="10.5" customHeight="1">
      <c r="A119" s="548"/>
      <c r="B119" s="549"/>
      <c r="C119" s="18"/>
      <c r="D119" s="527"/>
      <c r="E119" s="527"/>
      <c r="F119" s="19"/>
      <c r="G119" s="26"/>
      <c r="H119" s="27"/>
      <c r="I119" s="26"/>
      <c r="J119" s="27"/>
      <c r="K119" s="26"/>
      <c r="L119" s="27"/>
      <c r="M119" s="528"/>
      <c r="N119" s="529"/>
      <c r="O119" s="26"/>
      <c r="P119" s="27"/>
      <c r="Q119" s="26"/>
      <c r="R119" s="27"/>
      <c r="S119" s="26"/>
      <c r="T119" s="27"/>
      <c r="U119" s="26"/>
      <c r="V119" s="27"/>
      <c r="W119" s="22"/>
      <c r="X119" s="22"/>
      <c r="Y119" s="22"/>
      <c r="Z119" s="22"/>
      <c r="AC119" s="28"/>
      <c r="AD119" s="28"/>
      <c r="AE119" s="28"/>
      <c r="AF119" s="28"/>
      <c r="AG119" s="28"/>
      <c r="AH119" s="28"/>
      <c r="AI119" s="28"/>
      <c r="AJ119" s="28"/>
      <c r="AK119" s="28"/>
      <c r="AL119" s="28"/>
      <c r="AM119" s="28"/>
      <c r="AN119" s="28"/>
      <c r="AO119" s="28"/>
      <c r="AP119" s="28"/>
      <c r="AQ119" s="28"/>
      <c r="AR119" s="28"/>
      <c r="BG119" s="24"/>
      <c r="BH119" s="1"/>
      <c r="BI119" s="530"/>
      <c r="BJ119" s="531"/>
      <c r="BK119" s="531"/>
      <c r="BL119" s="531"/>
      <c r="BM119" s="531"/>
      <c r="BN119" s="531"/>
      <c r="BO119" s="531"/>
      <c r="BP119" s="531"/>
      <c r="BQ119" s="531"/>
      <c r="BR119" s="531"/>
      <c r="BS119" s="531"/>
      <c r="BT119" s="532"/>
      <c r="BU119" s="536"/>
      <c r="BV119" s="537"/>
      <c r="BW119" s="537"/>
      <c r="BX119" s="537"/>
      <c r="BY119" s="537"/>
      <c r="BZ119" s="537"/>
      <c r="CA119" s="538"/>
      <c r="CB119" s="1"/>
      <c r="CC119" s="98"/>
      <c r="CD119" s="562"/>
      <c r="CE119" s="562"/>
      <c r="CF119" s="562"/>
      <c r="CG119" s="562"/>
      <c r="CH119" s="562"/>
      <c r="CI119" s="44"/>
      <c r="CJ119" s="487" t="s">
        <v>115</v>
      </c>
      <c r="CK119" s="488"/>
      <c r="CL119" s="493"/>
      <c r="CM119" s="494"/>
      <c r="CN119" s="494"/>
      <c r="CO119" s="494"/>
      <c r="CP119" s="494"/>
      <c r="CQ119" s="494"/>
      <c r="CR119" s="494"/>
      <c r="CS119" s="495"/>
    </row>
    <row r="120" spans="1:97" ht="10.5" customHeight="1" thickBot="1">
      <c r="A120" s="548"/>
      <c r="B120" s="549"/>
      <c r="C120" s="18"/>
      <c r="D120" s="29"/>
      <c r="E120" s="29"/>
      <c r="F120" s="29"/>
      <c r="G120" s="30"/>
      <c r="H120" s="31"/>
      <c r="I120" s="30"/>
      <c r="J120" s="31"/>
      <c r="K120" s="30"/>
      <c r="L120" s="31"/>
      <c r="M120" s="528"/>
      <c r="N120" s="529"/>
      <c r="O120" s="30"/>
      <c r="P120" s="31"/>
      <c r="Q120" s="30"/>
      <c r="R120" s="31"/>
      <c r="S120" s="30"/>
      <c r="T120" s="31"/>
      <c r="U120" s="30"/>
      <c r="V120" s="31"/>
      <c r="W120" s="22"/>
      <c r="X120" s="22"/>
      <c r="Y120" s="22"/>
      <c r="Z120" s="22"/>
      <c r="AC120" s="28"/>
      <c r="AD120" s="28"/>
      <c r="AE120" s="28"/>
      <c r="AF120" s="28"/>
      <c r="AG120" s="28"/>
      <c r="AH120" s="28"/>
      <c r="AI120" s="28"/>
      <c r="AJ120" s="28"/>
      <c r="AK120" s="28"/>
      <c r="AL120" s="28"/>
      <c r="AM120" s="28"/>
      <c r="AN120" s="28"/>
      <c r="AO120" s="28"/>
      <c r="AP120" s="28"/>
      <c r="AQ120" s="28"/>
      <c r="AR120" s="28"/>
      <c r="BG120" s="24"/>
      <c r="BH120" s="1"/>
      <c r="BI120" s="533"/>
      <c r="BJ120" s="534"/>
      <c r="BK120" s="534"/>
      <c r="BL120" s="534"/>
      <c r="BM120" s="534"/>
      <c r="BN120" s="534"/>
      <c r="BO120" s="534"/>
      <c r="BP120" s="534"/>
      <c r="BQ120" s="534"/>
      <c r="BR120" s="534"/>
      <c r="BS120" s="534"/>
      <c r="BT120" s="535"/>
      <c r="BU120" s="539"/>
      <c r="BV120" s="540"/>
      <c r="BW120" s="540"/>
      <c r="BX120" s="540"/>
      <c r="BY120" s="540"/>
      <c r="BZ120" s="540"/>
      <c r="CA120" s="541"/>
      <c r="CB120" s="1"/>
      <c r="CC120" s="44"/>
      <c r="CD120" s="562"/>
      <c r="CE120" s="562"/>
      <c r="CF120" s="562"/>
      <c r="CG120" s="562"/>
      <c r="CH120" s="562"/>
      <c r="CI120" s="44"/>
      <c r="CJ120" s="489"/>
      <c r="CK120" s="490"/>
      <c r="CL120" s="496"/>
      <c r="CM120" s="497"/>
      <c r="CN120" s="497"/>
      <c r="CO120" s="497"/>
      <c r="CP120" s="497"/>
      <c r="CQ120" s="497"/>
      <c r="CR120" s="497"/>
      <c r="CS120" s="498"/>
    </row>
    <row r="121" spans="1:97" ht="10.5" customHeight="1">
      <c r="A121" s="548"/>
      <c r="B121" s="549"/>
      <c r="C121" s="18"/>
      <c r="D121" s="29"/>
      <c r="E121" s="29"/>
      <c r="F121" s="29"/>
      <c r="G121" s="29"/>
      <c r="H121" s="29"/>
      <c r="I121" s="29"/>
      <c r="J121" s="29"/>
      <c r="K121" s="29"/>
      <c r="L121" s="29"/>
      <c r="M121" s="29"/>
      <c r="N121" s="29"/>
      <c r="O121" s="29"/>
      <c r="P121" s="29"/>
      <c r="Q121" s="29"/>
      <c r="R121" s="29"/>
      <c r="S121" s="29"/>
      <c r="T121" s="29"/>
      <c r="U121" s="45"/>
      <c r="V121" s="45"/>
      <c r="W121" s="45"/>
      <c r="X121" s="45"/>
      <c r="Y121" s="45"/>
      <c r="Z121" s="45"/>
      <c r="BG121" s="24"/>
      <c r="BH121" s="1"/>
      <c r="BI121" s="533"/>
      <c r="BJ121" s="534"/>
      <c r="BK121" s="534"/>
      <c r="BL121" s="534"/>
      <c r="BM121" s="534"/>
      <c r="BN121" s="534"/>
      <c r="BO121" s="534"/>
      <c r="BP121" s="534"/>
      <c r="BQ121" s="534"/>
      <c r="BR121" s="534"/>
      <c r="BS121" s="534"/>
      <c r="BT121" s="535"/>
      <c r="BU121" s="539"/>
      <c r="BV121" s="540"/>
      <c r="BW121" s="540"/>
      <c r="BX121" s="540"/>
      <c r="BY121" s="540"/>
      <c r="BZ121" s="540"/>
      <c r="CA121" s="541"/>
      <c r="CB121" s="1"/>
      <c r="CC121" s="48"/>
      <c r="CD121" s="48"/>
      <c r="CE121" s="100"/>
      <c r="CF121" s="101"/>
      <c r="CG121" s="102"/>
      <c r="CH121" s="48"/>
      <c r="CI121" s="48"/>
      <c r="CJ121" s="489"/>
      <c r="CK121" s="490"/>
      <c r="CL121" s="496"/>
      <c r="CM121" s="497"/>
      <c r="CN121" s="497"/>
      <c r="CO121" s="497"/>
      <c r="CP121" s="497"/>
      <c r="CQ121" s="497"/>
      <c r="CR121" s="497"/>
      <c r="CS121" s="498"/>
    </row>
    <row r="122" spans="1:97" ht="10.5" customHeight="1">
      <c r="A122" s="548"/>
      <c r="B122" s="549"/>
      <c r="C122" s="18"/>
      <c r="D122" s="29"/>
      <c r="E122" s="29"/>
      <c r="F122" s="29"/>
      <c r="G122" s="29"/>
      <c r="H122" s="29"/>
      <c r="I122" s="29"/>
      <c r="J122" s="29"/>
      <c r="K122" s="29"/>
      <c r="L122" s="29"/>
      <c r="M122" s="29"/>
      <c r="N122" s="29"/>
      <c r="O122" s="29"/>
      <c r="P122" s="29"/>
      <c r="Q122" s="29"/>
      <c r="R122" s="29"/>
      <c r="S122" s="29"/>
      <c r="U122" s="45"/>
      <c r="V122" s="45"/>
      <c r="W122" s="45"/>
      <c r="X122" s="45"/>
      <c r="Y122" s="45"/>
      <c r="Z122" s="45"/>
      <c r="BG122" s="24"/>
      <c r="BH122" s="1"/>
      <c r="BI122" s="533"/>
      <c r="BJ122" s="534"/>
      <c r="BK122" s="534"/>
      <c r="BL122" s="534"/>
      <c r="BM122" s="534"/>
      <c r="BN122" s="534"/>
      <c r="BO122" s="534"/>
      <c r="BP122" s="534"/>
      <c r="BQ122" s="534"/>
      <c r="BR122" s="534"/>
      <c r="BS122" s="534"/>
      <c r="BT122" s="46"/>
      <c r="BU122" s="539"/>
      <c r="BV122" s="540"/>
      <c r="BW122" s="540"/>
      <c r="BX122" s="540"/>
      <c r="BY122" s="540"/>
      <c r="BZ122" s="540"/>
      <c r="CA122" s="47"/>
      <c r="CB122" s="1"/>
      <c r="CC122" s="48"/>
      <c r="CD122" s="48"/>
      <c r="CE122" s="103"/>
      <c r="CF122" s="48"/>
      <c r="CG122" s="104"/>
      <c r="CH122" s="48"/>
      <c r="CI122" s="48"/>
      <c r="CJ122" s="491"/>
      <c r="CK122" s="492"/>
      <c r="CL122" s="499"/>
      <c r="CM122" s="500"/>
      <c r="CN122" s="500"/>
      <c r="CO122" s="500"/>
      <c r="CP122" s="500"/>
      <c r="CQ122" s="500"/>
      <c r="CR122" s="500"/>
      <c r="CS122" s="501"/>
    </row>
    <row r="123" spans="1:97" ht="10.5" customHeight="1" thickBot="1">
      <c r="A123" s="548"/>
      <c r="B123" s="549"/>
      <c r="C123" s="18"/>
      <c r="D123" s="29"/>
      <c r="E123" s="29"/>
      <c r="F123" s="29"/>
      <c r="G123" s="29"/>
      <c r="H123" s="29"/>
      <c r="I123" s="29"/>
      <c r="J123" s="29"/>
      <c r="K123" s="29"/>
      <c r="L123" s="29"/>
      <c r="M123" s="29"/>
      <c r="N123" s="29"/>
      <c r="O123" s="29"/>
      <c r="P123" s="29"/>
      <c r="Q123" s="29"/>
      <c r="R123" s="29"/>
      <c r="S123" s="29"/>
      <c r="BG123" s="24"/>
      <c r="BH123" s="1"/>
      <c r="BI123" s="542"/>
      <c r="BJ123" s="543"/>
      <c r="BK123" s="543"/>
      <c r="BL123" s="543"/>
      <c r="BM123" s="543"/>
      <c r="BN123" s="543"/>
      <c r="BO123" s="543"/>
      <c r="BP123" s="543"/>
      <c r="BQ123" s="543"/>
      <c r="BR123" s="543"/>
      <c r="BS123" s="543"/>
      <c r="BT123" s="49"/>
      <c r="BU123" s="544"/>
      <c r="BV123" s="545"/>
      <c r="BW123" s="545"/>
      <c r="BX123" s="545"/>
      <c r="BY123" s="545"/>
      <c r="BZ123" s="545"/>
      <c r="CA123" s="50"/>
      <c r="CB123" s="1"/>
      <c r="CC123" s="48"/>
      <c r="CD123" s="48"/>
      <c r="CE123" s="105"/>
      <c r="CF123" s="106"/>
      <c r="CG123" s="107"/>
      <c r="CH123" s="48"/>
      <c r="CI123" s="48"/>
      <c r="CJ123" s="487" t="s">
        <v>116</v>
      </c>
      <c r="CK123" s="488"/>
      <c r="CL123" s="493"/>
      <c r="CM123" s="494"/>
      <c r="CN123" s="494"/>
      <c r="CO123" s="494"/>
      <c r="CP123" s="494"/>
      <c r="CQ123" s="494"/>
      <c r="CR123" s="494"/>
      <c r="CS123" s="495"/>
    </row>
    <row r="124" spans="1:97" ht="10.5" customHeight="1">
      <c r="A124" s="548"/>
      <c r="B124" s="549"/>
      <c r="C124" s="18"/>
      <c r="D124" s="29"/>
      <c r="E124" s="29"/>
      <c r="F124" s="29"/>
      <c r="G124" s="29"/>
      <c r="H124" s="29"/>
      <c r="I124" s="29"/>
      <c r="J124" s="29"/>
      <c r="K124" s="29"/>
      <c r="L124" s="29"/>
      <c r="M124" s="29"/>
      <c r="N124" s="29"/>
      <c r="O124" s="29"/>
      <c r="P124" s="29"/>
      <c r="Q124" s="29"/>
      <c r="R124" s="29"/>
      <c r="S124" s="29"/>
      <c r="BG124" s="24"/>
      <c r="BI124" s="518"/>
      <c r="BJ124" s="518"/>
      <c r="BK124" s="518"/>
      <c r="BL124" s="518"/>
      <c r="BM124" s="518"/>
      <c r="BN124" s="518"/>
      <c r="BO124" s="518"/>
      <c r="BP124" s="518"/>
      <c r="BQ124" s="518"/>
      <c r="BR124" s="518"/>
      <c r="BS124" s="518"/>
      <c r="BT124" s="518"/>
      <c r="BU124" s="518"/>
      <c r="BV124" s="518"/>
      <c r="BW124" s="518"/>
      <c r="BX124" s="518"/>
      <c r="BY124" s="518"/>
      <c r="BZ124" s="518"/>
      <c r="CA124" s="518"/>
      <c r="CB124" s="1"/>
      <c r="CC124" s="48"/>
      <c r="CD124" s="48"/>
      <c r="CE124" s="48"/>
      <c r="CF124" s="48"/>
      <c r="CG124" s="48"/>
      <c r="CH124" s="48"/>
      <c r="CI124" s="48"/>
      <c r="CJ124" s="489"/>
      <c r="CK124" s="490"/>
      <c r="CL124" s="496"/>
      <c r="CM124" s="497"/>
      <c r="CN124" s="497"/>
      <c r="CO124" s="497"/>
      <c r="CP124" s="497"/>
      <c r="CQ124" s="497"/>
      <c r="CR124" s="497"/>
      <c r="CS124" s="498"/>
    </row>
    <row r="125" spans="1:97" ht="10.5" customHeight="1">
      <c r="A125" s="548"/>
      <c r="B125" s="549"/>
      <c r="C125" s="18"/>
      <c r="D125" s="29"/>
      <c r="E125" s="29"/>
      <c r="F125" s="29"/>
      <c r="G125" s="29"/>
      <c r="H125" s="29"/>
      <c r="I125" s="29"/>
      <c r="J125" s="29"/>
      <c r="K125" s="29"/>
      <c r="L125" s="29"/>
      <c r="M125" s="29"/>
      <c r="N125" s="29"/>
      <c r="O125" s="29"/>
      <c r="P125" s="29"/>
      <c r="Q125" s="29"/>
      <c r="R125" s="29"/>
      <c r="S125" s="29"/>
      <c r="BG125" s="24"/>
      <c r="BI125" s="519"/>
      <c r="BJ125" s="519"/>
      <c r="BK125" s="519"/>
      <c r="BL125" s="519"/>
      <c r="BM125" s="519"/>
      <c r="BN125" s="519"/>
      <c r="BO125" s="519"/>
      <c r="BP125" s="519"/>
      <c r="BQ125" s="519"/>
      <c r="BR125" s="519"/>
      <c r="BS125" s="519"/>
      <c r="BT125" s="519"/>
      <c r="BU125" s="519"/>
      <c r="BV125" s="519"/>
      <c r="BW125" s="519"/>
      <c r="BX125" s="519"/>
      <c r="BY125" s="519"/>
      <c r="BZ125" s="519"/>
      <c r="CA125" s="519"/>
      <c r="CB125" s="1"/>
      <c r="CC125" s="48"/>
      <c r="CD125" s="48"/>
      <c r="CE125" s="520"/>
      <c r="CF125" s="520"/>
      <c r="CG125" s="520"/>
      <c r="CH125" s="48"/>
      <c r="CI125" s="48"/>
      <c r="CJ125" s="489"/>
      <c r="CK125" s="490"/>
      <c r="CL125" s="496"/>
      <c r="CM125" s="497"/>
      <c r="CN125" s="497"/>
      <c r="CO125" s="497"/>
      <c r="CP125" s="497"/>
      <c r="CQ125" s="497"/>
      <c r="CR125" s="497"/>
      <c r="CS125" s="498"/>
    </row>
    <row r="126" spans="1:97" ht="10.5" customHeight="1">
      <c r="A126" s="548"/>
      <c r="B126" s="549"/>
      <c r="C126" s="514" t="s">
        <v>45</v>
      </c>
      <c r="D126" s="515"/>
      <c r="E126" s="515"/>
      <c r="F126" s="515"/>
      <c r="G126" s="33"/>
      <c r="H126" s="33"/>
      <c r="I126" s="33"/>
      <c r="J126" s="33"/>
      <c r="K126" s="33"/>
      <c r="L126" s="33"/>
      <c r="M126" s="33"/>
      <c r="N126" s="33"/>
      <c r="O126" s="33"/>
      <c r="P126" s="33"/>
      <c r="Q126" s="515"/>
      <c r="R126" s="515"/>
      <c r="S126" s="33"/>
      <c r="T126" s="33"/>
      <c r="U126" s="33"/>
      <c r="V126" s="33"/>
      <c r="W126" s="33"/>
      <c r="X126" s="33"/>
      <c r="Y126" s="33"/>
      <c r="Z126" s="33"/>
      <c r="AA126" s="33"/>
      <c r="AB126" s="33"/>
      <c r="AC126" s="33"/>
      <c r="AD126" s="33"/>
      <c r="AE126" s="33"/>
      <c r="AF126" s="515"/>
      <c r="AG126" s="515"/>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4"/>
      <c r="BI126" s="108"/>
      <c r="BJ126" s="108"/>
      <c r="BK126" s="109"/>
      <c r="BL126" s="109"/>
      <c r="BM126" s="109"/>
      <c r="BN126" s="7"/>
      <c r="BO126" s="109"/>
      <c r="BP126" s="109"/>
      <c r="BQ126" s="7"/>
      <c r="BR126" s="109"/>
      <c r="BS126" s="109"/>
      <c r="BT126" s="7"/>
      <c r="BU126" s="109"/>
      <c r="BV126" s="109"/>
      <c r="BW126" s="110"/>
      <c r="BX126" s="109"/>
      <c r="BY126" s="109"/>
      <c r="BZ126" s="111"/>
      <c r="CA126" s="111"/>
      <c r="CB126" s="1"/>
      <c r="CC126" s="48"/>
      <c r="CD126" s="48"/>
      <c r="CE126" s="520"/>
      <c r="CF126" s="520"/>
      <c r="CG126" s="520"/>
      <c r="CH126" s="48"/>
      <c r="CI126" s="48"/>
      <c r="CJ126" s="491"/>
      <c r="CK126" s="492"/>
      <c r="CL126" s="499"/>
      <c r="CM126" s="500"/>
      <c r="CN126" s="500"/>
      <c r="CO126" s="500"/>
      <c r="CP126" s="500"/>
      <c r="CQ126" s="500"/>
      <c r="CR126" s="500"/>
      <c r="CS126" s="501"/>
    </row>
    <row r="127" spans="1:97" ht="10.5" customHeight="1" thickBot="1">
      <c r="A127" s="548"/>
      <c r="B127" s="549"/>
      <c r="C127" s="496"/>
      <c r="D127" s="497"/>
      <c r="E127" s="497"/>
      <c r="F127" s="497"/>
      <c r="Q127" s="497"/>
      <c r="R127" s="497"/>
      <c r="AF127" s="497"/>
      <c r="AG127" s="497"/>
      <c r="BG127" s="24"/>
      <c r="CB127" s="1"/>
      <c r="CC127" s="48"/>
      <c r="CD127" s="48"/>
      <c r="CE127" s="520"/>
      <c r="CF127" s="520"/>
      <c r="CG127" s="520"/>
      <c r="CH127" s="48"/>
      <c r="CI127" s="48"/>
      <c r="CJ127" s="487" t="s">
        <v>117</v>
      </c>
      <c r="CK127" s="488"/>
      <c r="CL127" s="493"/>
      <c r="CM127" s="494"/>
      <c r="CN127" s="494"/>
      <c r="CO127" s="494"/>
      <c r="CP127" s="494"/>
      <c r="CQ127" s="494"/>
      <c r="CR127" s="494"/>
      <c r="CS127" s="495"/>
    </row>
    <row r="128" spans="1:97" ht="10.5" customHeight="1">
      <c r="A128" s="548"/>
      <c r="B128" s="549"/>
      <c r="C128" s="516"/>
      <c r="D128" s="517"/>
      <c r="E128" s="517"/>
      <c r="F128" s="517"/>
      <c r="G128" s="35"/>
      <c r="H128" s="35"/>
      <c r="I128" s="35"/>
      <c r="J128" s="35"/>
      <c r="K128" s="35"/>
      <c r="L128" s="35"/>
      <c r="M128" s="35"/>
      <c r="N128" s="36"/>
      <c r="O128" s="35"/>
      <c r="P128" s="35"/>
      <c r="Q128" s="517"/>
      <c r="R128" s="517"/>
      <c r="S128" s="35"/>
      <c r="T128" s="35"/>
      <c r="U128" s="35"/>
      <c r="V128" s="35"/>
      <c r="W128" s="35"/>
      <c r="X128" s="35"/>
      <c r="Y128" s="35"/>
      <c r="Z128" s="35"/>
      <c r="AA128" s="35"/>
      <c r="AB128" s="35"/>
      <c r="AC128" s="35"/>
      <c r="AD128" s="35"/>
      <c r="AE128" s="35"/>
      <c r="AF128" s="517"/>
      <c r="AG128" s="517"/>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7"/>
      <c r="BI128" s="521" t="s">
        <v>90</v>
      </c>
      <c r="BJ128" s="522"/>
      <c r="BK128" s="522"/>
      <c r="BL128" s="522"/>
      <c r="BM128" s="522"/>
      <c r="BN128" s="522"/>
      <c r="BO128" s="522"/>
      <c r="BP128" s="522"/>
      <c r="BQ128" s="522"/>
      <c r="BR128" s="522"/>
      <c r="BS128" s="522"/>
      <c r="BT128" s="522"/>
      <c r="BU128" s="522"/>
      <c r="BV128" s="522"/>
      <c r="BW128" s="522"/>
      <c r="BX128" s="522"/>
      <c r="BY128" s="522"/>
      <c r="BZ128" s="522"/>
      <c r="CA128" s="523"/>
      <c r="CB128" s="1"/>
      <c r="CC128" s="48"/>
      <c r="CD128" s="48"/>
      <c r="CH128" s="48"/>
      <c r="CI128" s="48"/>
      <c r="CJ128" s="489"/>
      <c r="CK128" s="490"/>
      <c r="CL128" s="496"/>
      <c r="CM128" s="497"/>
      <c r="CN128" s="497"/>
      <c r="CO128" s="497"/>
      <c r="CP128" s="497"/>
      <c r="CQ128" s="497"/>
      <c r="CR128" s="497"/>
      <c r="CS128" s="498"/>
    </row>
    <row r="129" spans="1:97" ht="10.5" customHeight="1" thickBot="1">
      <c r="A129" s="548"/>
      <c r="B129" s="549"/>
      <c r="C129" s="514" t="s">
        <v>109</v>
      </c>
      <c r="D129" s="515"/>
      <c r="E129" s="515"/>
      <c r="F129" s="515"/>
      <c r="G129" s="515"/>
      <c r="H129" s="33"/>
      <c r="I129" s="33"/>
      <c r="J129" s="33"/>
      <c r="K129" s="33"/>
      <c r="L129" s="33"/>
      <c r="M129" s="33"/>
      <c r="N129" s="33"/>
      <c r="O129" s="33"/>
      <c r="P129" s="33"/>
      <c r="Q129" s="515"/>
      <c r="R129" s="515"/>
      <c r="S129" s="33"/>
      <c r="T129" s="33"/>
      <c r="U129" s="33"/>
      <c r="V129" s="33"/>
      <c r="W129" s="33"/>
      <c r="X129" s="33"/>
      <c r="Y129" s="33"/>
      <c r="Z129" s="33"/>
      <c r="AA129" s="33"/>
      <c r="AB129" s="33"/>
      <c r="AC129" s="33"/>
      <c r="AD129" s="33"/>
      <c r="AE129" s="33"/>
      <c r="AF129" s="515"/>
      <c r="AG129" s="515"/>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4"/>
      <c r="BI129" s="524"/>
      <c r="BJ129" s="525"/>
      <c r="BK129" s="525"/>
      <c r="BL129" s="525"/>
      <c r="BM129" s="525"/>
      <c r="BN129" s="525"/>
      <c r="BO129" s="525"/>
      <c r="BP129" s="525"/>
      <c r="BQ129" s="525"/>
      <c r="BR129" s="525"/>
      <c r="BS129" s="525"/>
      <c r="BT129" s="525"/>
      <c r="BU129" s="525"/>
      <c r="BV129" s="525"/>
      <c r="BW129" s="525"/>
      <c r="BX129" s="525"/>
      <c r="BY129" s="525"/>
      <c r="BZ129" s="525"/>
      <c r="CA129" s="526"/>
      <c r="CB129" s="1"/>
      <c r="CC129" s="48"/>
      <c r="CD129" s="48"/>
      <c r="CH129" s="48"/>
      <c r="CI129" s="48"/>
      <c r="CJ129" s="489"/>
      <c r="CK129" s="490"/>
      <c r="CL129" s="496"/>
      <c r="CM129" s="497"/>
      <c r="CN129" s="497"/>
      <c r="CO129" s="497"/>
      <c r="CP129" s="497"/>
      <c r="CQ129" s="497"/>
      <c r="CR129" s="497"/>
      <c r="CS129" s="498"/>
    </row>
    <row r="130" spans="1:97" ht="10.5" customHeight="1">
      <c r="A130" s="548"/>
      <c r="B130" s="549"/>
      <c r="C130" s="496"/>
      <c r="D130" s="497"/>
      <c r="E130" s="497"/>
      <c r="F130" s="497"/>
      <c r="G130" s="497"/>
      <c r="Q130" s="497"/>
      <c r="R130" s="497"/>
      <c r="AF130" s="497"/>
      <c r="AG130" s="497"/>
      <c r="BG130" s="24"/>
      <c r="BI130" s="112"/>
      <c r="BJ130" s="9"/>
      <c r="BK130" s="485" t="s">
        <v>118</v>
      </c>
      <c r="BL130" s="485"/>
      <c r="BM130" s="113"/>
      <c r="BN130" s="485" t="s">
        <v>119</v>
      </c>
      <c r="BO130" s="485"/>
      <c r="BP130" s="113"/>
      <c r="BQ130" s="485" t="s">
        <v>48</v>
      </c>
      <c r="BR130" s="485"/>
      <c r="BS130" s="113"/>
      <c r="BT130" s="485" t="s">
        <v>49</v>
      </c>
      <c r="BU130" s="485"/>
      <c r="BV130" s="114"/>
      <c r="BW130" s="485" t="s">
        <v>50</v>
      </c>
      <c r="BX130" s="485"/>
      <c r="BY130" s="109"/>
      <c r="BZ130" s="115"/>
      <c r="CA130" s="116"/>
      <c r="CB130" s="1"/>
      <c r="CC130" s="48"/>
      <c r="CD130" s="48"/>
      <c r="CE130" s="48"/>
      <c r="CF130" s="48"/>
      <c r="CG130" s="48"/>
      <c r="CH130" s="48"/>
      <c r="CI130" s="48"/>
      <c r="CJ130" s="491"/>
      <c r="CK130" s="492"/>
      <c r="CL130" s="499"/>
      <c r="CM130" s="500"/>
      <c r="CN130" s="500"/>
      <c r="CO130" s="500"/>
      <c r="CP130" s="500"/>
      <c r="CQ130" s="500"/>
      <c r="CR130" s="500"/>
      <c r="CS130" s="501"/>
    </row>
    <row r="131" spans="1:97" ht="10.5" customHeight="1">
      <c r="A131" s="548"/>
      <c r="B131" s="549"/>
      <c r="C131" s="516"/>
      <c r="D131" s="517"/>
      <c r="E131" s="517"/>
      <c r="F131" s="517"/>
      <c r="G131" s="517"/>
      <c r="H131" s="35"/>
      <c r="I131" s="35"/>
      <c r="J131" s="35"/>
      <c r="K131" s="35"/>
      <c r="L131" s="35"/>
      <c r="M131" s="35"/>
      <c r="N131" s="36"/>
      <c r="O131" s="35"/>
      <c r="P131" s="35"/>
      <c r="Q131" s="517"/>
      <c r="R131" s="517"/>
      <c r="S131" s="35"/>
      <c r="T131" s="35"/>
      <c r="U131" s="35"/>
      <c r="V131" s="35"/>
      <c r="W131" s="35"/>
      <c r="X131" s="35"/>
      <c r="Y131" s="35"/>
      <c r="Z131" s="35"/>
      <c r="AA131" s="35"/>
      <c r="AB131" s="35"/>
      <c r="AC131" s="35"/>
      <c r="AD131" s="35"/>
      <c r="AE131" s="35"/>
      <c r="AF131" s="517"/>
      <c r="AG131" s="517"/>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c r="BF131" s="35"/>
      <c r="BG131" s="37"/>
      <c r="BI131" s="117"/>
      <c r="BJ131" s="9"/>
      <c r="BK131" s="486"/>
      <c r="BL131" s="486"/>
      <c r="BM131" s="118"/>
      <c r="BN131" s="486"/>
      <c r="BO131" s="486"/>
      <c r="BP131" s="118"/>
      <c r="BQ131" s="486"/>
      <c r="BR131" s="486"/>
      <c r="BS131" s="118"/>
      <c r="BT131" s="486"/>
      <c r="BU131" s="486"/>
      <c r="BV131" s="119"/>
      <c r="BW131" s="486"/>
      <c r="BX131" s="486"/>
      <c r="BY131" s="109"/>
      <c r="BZ131" s="115"/>
      <c r="CA131" s="116"/>
      <c r="CB131" s="1"/>
      <c r="CC131" s="48"/>
      <c r="CD131" s="48"/>
      <c r="CE131" s="48"/>
      <c r="CF131" s="48"/>
      <c r="CG131" s="48"/>
      <c r="CH131" s="48"/>
      <c r="CI131" s="48"/>
      <c r="CJ131" s="487" t="s">
        <v>120</v>
      </c>
      <c r="CK131" s="488"/>
      <c r="CL131" s="493"/>
      <c r="CM131" s="494"/>
      <c r="CN131" s="494"/>
      <c r="CO131" s="494"/>
      <c r="CP131" s="494"/>
      <c r="CQ131" s="494"/>
      <c r="CR131" s="494"/>
      <c r="CS131" s="495"/>
    </row>
    <row r="132" spans="1:97" ht="10.5" customHeight="1">
      <c r="A132" s="548"/>
      <c r="B132" s="549"/>
      <c r="K132" s="64"/>
      <c r="L132" s="41"/>
      <c r="M132" s="41"/>
      <c r="N132" s="41"/>
      <c r="O132" s="41"/>
      <c r="P132" s="41"/>
      <c r="Q132" s="41"/>
      <c r="R132" s="41"/>
      <c r="S132" s="41"/>
      <c r="T132" s="41"/>
      <c r="BC132" s="502" t="s">
        <v>46</v>
      </c>
      <c r="BD132" s="502"/>
      <c r="BE132" s="502"/>
      <c r="BF132" s="502"/>
      <c r="BG132" s="503"/>
      <c r="BI132" s="117"/>
      <c r="BJ132" s="9"/>
      <c r="BK132" s="486"/>
      <c r="BL132" s="486"/>
      <c r="BM132" s="118"/>
      <c r="BN132" s="486"/>
      <c r="BO132" s="486"/>
      <c r="BP132" s="118"/>
      <c r="BQ132" s="486"/>
      <c r="BR132" s="486"/>
      <c r="BS132" s="120"/>
      <c r="BT132" s="486"/>
      <c r="BU132" s="486"/>
      <c r="BV132" s="119"/>
      <c r="BW132" s="486"/>
      <c r="BX132" s="486"/>
      <c r="BY132" s="109"/>
      <c r="BZ132" s="115"/>
      <c r="CA132" s="116"/>
      <c r="CB132" s="1"/>
      <c r="CC132" s="48"/>
      <c r="CD132" s="48"/>
      <c r="CE132" s="48"/>
      <c r="CF132" s="48"/>
      <c r="CG132" s="48"/>
      <c r="CH132" s="48"/>
      <c r="CI132" s="48"/>
      <c r="CJ132" s="489"/>
      <c r="CK132" s="490"/>
      <c r="CL132" s="496"/>
      <c r="CM132" s="497"/>
      <c r="CN132" s="497"/>
      <c r="CO132" s="497"/>
      <c r="CP132" s="497"/>
      <c r="CQ132" s="497"/>
      <c r="CR132" s="497"/>
      <c r="CS132" s="498"/>
    </row>
    <row r="133" spans="1:97" ht="10.5" customHeight="1">
      <c r="A133" s="548"/>
      <c r="B133" s="549"/>
      <c r="K133" s="64"/>
      <c r="L133" s="41"/>
      <c r="M133" s="41"/>
      <c r="N133" s="41"/>
      <c r="O133" s="41"/>
      <c r="P133" s="41"/>
      <c r="Q133" s="41"/>
      <c r="R133" s="41"/>
      <c r="S133" s="41"/>
      <c r="T133" s="41"/>
      <c r="BC133" s="504"/>
      <c r="BD133" s="504"/>
      <c r="BE133" s="504"/>
      <c r="BF133" s="504"/>
      <c r="BG133" s="505"/>
      <c r="BI133" s="117"/>
      <c r="BJ133" s="9"/>
      <c r="BK133" s="486"/>
      <c r="BL133" s="486"/>
      <c r="BM133" s="118"/>
      <c r="BN133" s="486"/>
      <c r="BO133" s="486"/>
      <c r="BP133" s="118"/>
      <c r="BQ133" s="486"/>
      <c r="BR133" s="486"/>
      <c r="BS133" s="118"/>
      <c r="BT133" s="486"/>
      <c r="BU133" s="486"/>
      <c r="BV133" s="119"/>
      <c r="BW133" s="486"/>
      <c r="BX133" s="486"/>
      <c r="BY133" s="109"/>
      <c r="BZ133" s="115"/>
      <c r="CA133" s="116"/>
      <c r="CB133" s="1"/>
      <c r="CC133" s="48"/>
      <c r="CD133" s="48"/>
      <c r="CE133" s="48"/>
      <c r="CF133" s="48"/>
      <c r="CG133" s="48"/>
      <c r="CH133" s="48"/>
      <c r="CI133" s="48"/>
      <c r="CJ133" s="489"/>
      <c r="CK133" s="490"/>
      <c r="CL133" s="496"/>
      <c r="CM133" s="497"/>
      <c r="CN133" s="497"/>
      <c r="CO133" s="497"/>
      <c r="CP133" s="497"/>
      <c r="CQ133" s="497"/>
      <c r="CR133" s="497"/>
      <c r="CS133" s="498"/>
    </row>
    <row r="134" spans="1:97" ht="10.5" customHeight="1" thickBot="1">
      <c r="A134" s="548"/>
      <c r="B134" s="549"/>
      <c r="L134" s="64"/>
      <c r="M134" s="41"/>
      <c r="N134" s="41"/>
      <c r="O134" s="41"/>
      <c r="P134" s="41"/>
      <c r="Q134" s="41"/>
      <c r="R134" s="41"/>
      <c r="S134" s="41"/>
      <c r="T134" s="41"/>
      <c r="U134" s="41"/>
      <c r="BC134" s="504"/>
      <c r="BD134" s="504"/>
      <c r="BE134" s="504"/>
      <c r="BF134" s="504"/>
      <c r="BG134" s="505"/>
      <c r="BI134" s="121"/>
      <c r="BJ134" s="122"/>
      <c r="BK134" s="123"/>
      <c r="BL134" s="123"/>
      <c r="BM134" s="123"/>
      <c r="BN134" s="124"/>
      <c r="BO134" s="123"/>
      <c r="BP134" s="123"/>
      <c r="BQ134" s="124"/>
      <c r="BR134" s="123"/>
      <c r="BS134" s="123"/>
      <c r="BT134" s="125"/>
      <c r="BU134" s="123"/>
      <c r="BV134" s="123"/>
      <c r="BW134" s="126"/>
      <c r="BX134" s="123"/>
      <c r="BY134" s="123"/>
      <c r="BZ134" s="126"/>
      <c r="CA134" s="127"/>
      <c r="CB134" s="1"/>
      <c r="CC134" s="48"/>
      <c r="CD134" s="48"/>
      <c r="CE134" s="48"/>
      <c r="CF134" s="48"/>
      <c r="CG134" s="48"/>
      <c r="CH134" s="48"/>
      <c r="CI134" s="48"/>
      <c r="CJ134" s="491"/>
      <c r="CK134" s="492"/>
      <c r="CL134" s="499"/>
      <c r="CM134" s="500"/>
      <c r="CN134" s="500"/>
      <c r="CO134" s="500"/>
      <c r="CP134" s="500"/>
      <c r="CQ134" s="500"/>
      <c r="CR134" s="500"/>
      <c r="CS134" s="501"/>
    </row>
    <row r="135" spans="1:97" ht="10.5" customHeight="1">
      <c r="A135" s="548"/>
      <c r="B135" s="549"/>
      <c r="M135" s="41"/>
      <c r="N135" s="41"/>
      <c r="O135" s="41"/>
      <c r="P135" s="41"/>
      <c r="Q135" s="41"/>
      <c r="R135" s="41"/>
      <c r="S135" s="41"/>
      <c r="T135" s="41"/>
      <c r="U135" s="41"/>
      <c r="BC135" s="504"/>
      <c r="BD135" s="504"/>
      <c r="BE135" s="504"/>
      <c r="BF135" s="504"/>
      <c r="BG135" s="505"/>
      <c r="BI135" s="331" t="s">
        <v>180</v>
      </c>
      <c r="BJ135" s="108"/>
      <c r="BK135" s="7"/>
      <c r="BL135" s="7"/>
      <c r="BM135" s="7"/>
      <c r="BN135" s="7"/>
      <c r="BO135" s="7"/>
      <c r="BP135" s="7"/>
      <c r="BQ135" s="7"/>
      <c r="BR135" s="7"/>
      <c r="BS135" s="7"/>
      <c r="BT135" s="7"/>
      <c r="BU135" s="7"/>
      <c r="BV135" s="128"/>
      <c r="BW135" s="115"/>
      <c r="BX135" s="111"/>
      <c r="BY135" s="111"/>
      <c r="BZ135" s="115"/>
      <c r="CA135" s="115"/>
      <c r="CB135" s="1"/>
      <c r="CC135" s="48"/>
      <c r="CD135" s="48"/>
      <c r="CE135" s="48"/>
      <c r="CF135" s="48"/>
      <c r="CG135" s="48"/>
      <c r="CH135" s="48"/>
      <c r="CI135" s="48"/>
    </row>
    <row r="136" spans="1:97" ht="10.5" customHeight="1" thickBot="1">
      <c r="A136" s="550"/>
      <c r="B136" s="551"/>
      <c r="C136" s="39"/>
      <c r="D136" s="40"/>
      <c r="E136" s="40"/>
      <c r="F136" s="40"/>
      <c r="G136" s="40"/>
      <c r="H136" s="40"/>
      <c r="I136" s="40"/>
      <c r="J136" s="40"/>
      <c r="K136" s="40"/>
      <c r="L136" s="40"/>
      <c r="M136" s="51"/>
      <c r="N136" s="51"/>
      <c r="O136" s="51"/>
      <c r="P136" s="51"/>
      <c r="Q136" s="51"/>
      <c r="R136" s="51"/>
      <c r="S136" s="52"/>
      <c r="T136" s="52"/>
      <c r="U136" s="52"/>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506"/>
      <c r="BD136" s="506"/>
      <c r="BE136" s="506"/>
      <c r="BF136" s="506"/>
      <c r="BG136" s="507"/>
      <c r="BI136" s="108"/>
      <c r="BJ136" s="108"/>
      <c r="BK136" s="7"/>
      <c r="BL136" s="7"/>
      <c r="BM136" s="7"/>
      <c r="BN136" s="7"/>
      <c r="BO136" s="7"/>
      <c r="BP136" s="7"/>
      <c r="BQ136" s="7"/>
      <c r="BR136" s="7"/>
      <c r="BS136" s="7"/>
      <c r="BT136" s="128"/>
      <c r="BU136" s="128"/>
      <c r="BV136" s="128"/>
      <c r="BW136" s="128"/>
      <c r="BX136" s="128"/>
      <c r="BY136" s="129"/>
      <c r="BZ136" s="111"/>
      <c r="CA136" s="111"/>
      <c r="CB136" s="53"/>
      <c r="CC136" s="48"/>
      <c r="CD136" s="48"/>
      <c r="CE136" s="48"/>
      <c r="CF136" s="48"/>
      <c r="CG136" s="48"/>
      <c r="CH136" s="48"/>
      <c r="CI136" s="48"/>
      <c r="CJ136" s="48"/>
    </row>
    <row r="137" spans="1:97" ht="10.5" customHeight="1" thickBot="1">
      <c r="B137" s="38"/>
      <c r="C137" s="29"/>
      <c r="D137" s="29"/>
      <c r="E137" s="29"/>
      <c r="F137" s="29"/>
      <c r="G137" s="29"/>
      <c r="H137" s="29"/>
      <c r="I137" s="29"/>
      <c r="J137" s="29"/>
      <c r="K137" s="29"/>
      <c r="L137" s="29"/>
      <c r="M137" s="29"/>
      <c r="N137" s="29"/>
      <c r="O137" s="29"/>
      <c r="P137" s="29"/>
      <c r="Q137" s="29"/>
      <c r="R137" s="29"/>
      <c r="S137" s="29"/>
      <c r="T137" s="29"/>
      <c r="U137" s="29"/>
      <c r="V137" s="29"/>
      <c r="W137" s="29"/>
      <c r="X137" s="29"/>
      <c r="Y137" s="29"/>
    </row>
    <row r="138" spans="1:97" ht="10.5" customHeight="1" thickTop="1">
      <c r="A138" s="59"/>
      <c r="B138" s="59"/>
      <c r="C138" s="59"/>
      <c r="D138" s="59"/>
      <c r="E138" s="59"/>
      <c r="F138" s="59"/>
      <c r="G138" s="59"/>
      <c r="H138" s="59"/>
      <c r="I138" s="59"/>
      <c r="J138" s="59"/>
      <c r="K138" s="59"/>
      <c r="L138" s="59"/>
      <c r="M138" s="484" t="s">
        <v>125</v>
      </c>
      <c r="N138" s="484"/>
      <c r="O138" s="484"/>
      <c r="P138" s="484"/>
      <c r="Q138" s="484"/>
      <c r="R138" s="484"/>
      <c r="S138" s="484"/>
      <c r="T138" s="484"/>
      <c r="U138" s="484"/>
      <c r="V138" s="484"/>
      <c r="W138" s="484"/>
      <c r="X138" s="484"/>
      <c r="Y138" s="484"/>
      <c r="Z138" s="484"/>
      <c r="AA138" s="484"/>
      <c r="AB138" s="484"/>
      <c r="AC138" s="484"/>
      <c r="AD138" s="484"/>
      <c r="AE138" s="484"/>
      <c r="AF138" s="484"/>
      <c r="AG138" s="484"/>
      <c r="AH138" s="484"/>
      <c r="AI138" s="484"/>
      <c r="AJ138" s="484"/>
      <c r="AK138" s="484"/>
      <c r="AL138" s="484"/>
      <c r="AM138" s="484"/>
      <c r="AN138" s="484"/>
      <c r="AO138" s="484"/>
      <c r="AP138" s="484"/>
      <c r="AQ138" s="484"/>
      <c r="AR138" s="484"/>
      <c r="AS138" s="484"/>
      <c r="AT138" s="484"/>
      <c r="AU138" s="484"/>
      <c r="AV138" s="484"/>
      <c r="AW138" s="484"/>
      <c r="AX138" s="484"/>
      <c r="AY138" s="484"/>
      <c r="AZ138" s="484"/>
      <c r="BA138" s="484"/>
      <c r="BB138" s="484"/>
      <c r="BC138" s="484"/>
      <c r="BD138" s="484"/>
      <c r="BE138" s="484"/>
      <c r="BF138" s="484"/>
      <c r="BG138" s="484"/>
      <c r="BH138" s="484"/>
      <c r="BI138" s="484"/>
      <c r="BJ138" s="484"/>
      <c r="BK138" s="484"/>
      <c r="BL138" s="484"/>
      <c r="BM138" s="484"/>
      <c r="BN138" s="484"/>
      <c r="BO138" s="484"/>
      <c r="BP138" s="484"/>
      <c r="BQ138" s="484"/>
      <c r="BR138" s="484"/>
      <c r="BS138" s="484"/>
      <c r="BT138" s="484"/>
      <c r="BU138" s="484"/>
      <c r="BV138" s="484"/>
      <c r="BW138" s="484"/>
      <c r="BX138" s="59"/>
      <c r="BY138" s="59"/>
      <c r="BZ138" s="28"/>
      <c r="CC138" s="508" t="s">
        <v>126</v>
      </c>
      <c r="CD138" s="509"/>
      <c r="CE138" s="509"/>
      <c r="CF138" s="509"/>
      <c r="CG138" s="509"/>
      <c r="CH138" s="510"/>
    </row>
    <row r="139" spans="1:97" ht="10.5" customHeight="1">
      <c r="A139" s="59"/>
      <c r="B139" s="59"/>
      <c r="C139" s="59"/>
      <c r="D139" s="59"/>
      <c r="E139" s="59"/>
      <c r="F139" s="59"/>
      <c r="G139" s="59"/>
      <c r="H139" s="59"/>
      <c r="I139" s="59"/>
      <c r="J139" s="59"/>
      <c r="K139" s="59"/>
      <c r="L139" s="59"/>
      <c r="M139" s="484"/>
      <c r="N139" s="484"/>
      <c r="O139" s="484"/>
      <c r="P139" s="484"/>
      <c r="Q139" s="484"/>
      <c r="R139" s="484"/>
      <c r="S139" s="484"/>
      <c r="T139" s="484"/>
      <c r="U139" s="484"/>
      <c r="V139" s="484"/>
      <c r="W139" s="484"/>
      <c r="X139" s="484"/>
      <c r="Y139" s="484"/>
      <c r="Z139" s="484"/>
      <c r="AA139" s="484"/>
      <c r="AB139" s="484"/>
      <c r="AC139" s="484"/>
      <c r="AD139" s="484"/>
      <c r="AE139" s="484"/>
      <c r="AF139" s="484"/>
      <c r="AG139" s="484"/>
      <c r="AH139" s="484"/>
      <c r="AI139" s="484"/>
      <c r="AJ139" s="484"/>
      <c r="AK139" s="484"/>
      <c r="AL139" s="484"/>
      <c r="AM139" s="484"/>
      <c r="AN139" s="484"/>
      <c r="AO139" s="484"/>
      <c r="AP139" s="484"/>
      <c r="AQ139" s="484"/>
      <c r="AR139" s="484"/>
      <c r="AS139" s="484"/>
      <c r="AT139" s="484"/>
      <c r="AU139" s="484"/>
      <c r="AV139" s="484"/>
      <c r="AW139" s="484"/>
      <c r="AX139" s="484"/>
      <c r="AY139" s="484"/>
      <c r="AZ139" s="484"/>
      <c r="BA139" s="484"/>
      <c r="BB139" s="484"/>
      <c r="BC139" s="484"/>
      <c r="BD139" s="484"/>
      <c r="BE139" s="484"/>
      <c r="BF139" s="484"/>
      <c r="BG139" s="484"/>
      <c r="BH139" s="484"/>
      <c r="BI139" s="484"/>
      <c r="BJ139" s="484"/>
      <c r="BK139" s="484"/>
      <c r="BL139" s="484"/>
      <c r="BM139" s="484"/>
      <c r="BN139" s="484"/>
      <c r="BO139" s="484"/>
      <c r="BP139" s="484"/>
      <c r="BQ139" s="484"/>
      <c r="BR139" s="484"/>
      <c r="BS139" s="484"/>
      <c r="BT139" s="484"/>
      <c r="BU139" s="484"/>
      <c r="BV139" s="484"/>
      <c r="BW139" s="484"/>
      <c r="BX139" s="59"/>
      <c r="BY139" s="59"/>
      <c r="BZ139" s="29"/>
      <c r="CC139" s="511"/>
      <c r="CD139" s="512"/>
      <c r="CE139" s="512"/>
      <c r="CF139" s="512"/>
      <c r="CG139" s="512"/>
      <c r="CH139" s="513"/>
    </row>
    <row r="140" spans="1:97" ht="10.5" customHeight="1">
      <c r="A140" s="59"/>
      <c r="B140" s="59"/>
      <c r="C140" s="59"/>
      <c r="D140" s="59"/>
      <c r="E140" s="59"/>
      <c r="F140" s="59"/>
      <c r="G140" s="59"/>
      <c r="H140" s="59"/>
      <c r="I140" s="59"/>
      <c r="J140" s="59"/>
      <c r="K140" s="59"/>
      <c r="L140" s="59"/>
      <c r="M140" s="484" t="s">
        <v>127</v>
      </c>
      <c r="N140" s="484"/>
      <c r="O140" s="484"/>
      <c r="P140" s="484"/>
      <c r="Q140" s="484"/>
      <c r="R140" s="484"/>
      <c r="S140" s="484"/>
      <c r="T140" s="484"/>
      <c r="U140" s="484"/>
      <c r="V140" s="484"/>
      <c r="W140" s="484"/>
      <c r="X140" s="484"/>
      <c r="Y140" s="484"/>
      <c r="Z140" s="484"/>
      <c r="AA140" s="484"/>
      <c r="AB140" s="484"/>
      <c r="AC140" s="484"/>
      <c r="AD140" s="484"/>
      <c r="AE140" s="484"/>
      <c r="AF140" s="484"/>
      <c r="AG140" s="484"/>
      <c r="AH140" s="484"/>
      <c r="AI140" s="484"/>
      <c r="AJ140" s="484"/>
      <c r="AK140" s="484"/>
      <c r="AL140" s="484"/>
      <c r="AM140" s="484"/>
      <c r="AN140" s="484"/>
      <c r="AO140" s="484"/>
      <c r="AP140" s="484"/>
      <c r="AQ140" s="484"/>
      <c r="AR140" s="484"/>
      <c r="AS140" s="484"/>
      <c r="AT140" s="484"/>
      <c r="AU140" s="484"/>
      <c r="AV140" s="484"/>
      <c r="AW140" s="484"/>
      <c r="AX140" s="484"/>
      <c r="AY140" s="484"/>
      <c r="AZ140" s="484"/>
      <c r="BA140" s="484"/>
      <c r="BB140" s="484"/>
      <c r="BC140" s="484"/>
      <c r="BD140" s="484"/>
      <c r="BE140" s="484"/>
      <c r="BF140" s="484"/>
      <c r="BG140" s="484"/>
      <c r="BH140" s="484"/>
      <c r="BI140" s="484"/>
      <c r="BJ140" s="484"/>
      <c r="BK140" s="484"/>
      <c r="BL140" s="484"/>
      <c r="BM140" s="484"/>
      <c r="BN140" s="484"/>
      <c r="BO140" s="484"/>
      <c r="BP140" s="484"/>
      <c r="BQ140" s="484"/>
      <c r="BR140" s="484"/>
      <c r="BS140" s="484"/>
      <c r="BT140" s="484"/>
      <c r="BU140" s="484"/>
      <c r="BV140" s="484"/>
      <c r="BW140" s="484"/>
      <c r="BX140" s="59"/>
      <c r="BY140" s="59"/>
      <c r="BZ140" s="59"/>
      <c r="CC140" s="54"/>
      <c r="CD140" s="1"/>
      <c r="CE140" s="1"/>
      <c r="CF140" s="1"/>
      <c r="CG140" s="1"/>
      <c r="CH140" s="55"/>
    </row>
    <row r="141" spans="1:97" ht="10.5" customHeight="1">
      <c r="A141" s="59"/>
      <c r="B141" s="59"/>
      <c r="C141" s="59"/>
      <c r="D141" s="59"/>
      <c r="E141" s="59"/>
      <c r="F141" s="59"/>
      <c r="G141" s="59"/>
      <c r="H141" s="59"/>
      <c r="I141" s="59"/>
      <c r="J141" s="59"/>
      <c r="K141" s="59"/>
      <c r="L141" s="59"/>
      <c r="M141" s="484"/>
      <c r="N141" s="484"/>
      <c r="O141" s="484"/>
      <c r="P141" s="484"/>
      <c r="Q141" s="484"/>
      <c r="R141" s="484"/>
      <c r="S141" s="484"/>
      <c r="T141" s="484"/>
      <c r="U141" s="484"/>
      <c r="V141" s="484"/>
      <c r="W141" s="484"/>
      <c r="X141" s="484"/>
      <c r="Y141" s="484"/>
      <c r="Z141" s="484"/>
      <c r="AA141" s="484"/>
      <c r="AB141" s="484"/>
      <c r="AC141" s="484"/>
      <c r="AD141" s="484"/>
      <c r="AE141" s="484"/>
      <c r="AF141" s="484"/>
      <c r="AG141" s="484"/>
      <c r="AH141" s="484"/>
      <c r="AI141" s="484"/>
      <c r="AJ141" s="484"/>
      <c r="AK141" s="484"/>
      <c r="AL141" s="484"/>
      <c r="AM141" s="484"/>
      <c r="AN141" s="484"/>
      <c r="AO141" s="484"/>
      <c r="AP141" s="484"/>
      <c r="AQ141" s="484"/>
      <c r="AR141" s="484"/>
      <c r="AS141" s="484"/>
      <c r="AT141" s="484"/>
      <c r="AU141" s="484"/>
      <c r="AV141" s="484"/>
      <c r="AW141" s="484"/>
      <c r="AX141" s="484"/>
      <c r="AY141" s="484"/>
      <c r="AZ141" s="484"/>
      <c r="BA141" s="484"/>
      <c r="BB141" s="484"/>
      <c r="BC141" s="484"/>
      <c r="BD141" s="484"/>
      <c r="BE141" s="484"/>
      <c r="BF141" s="484"/>
      <c r="BG141" s="484"/>
      <c r="BH141" s="484"/>
      <c r="BI141" s="484"/>
      <c r="BJ141" s="484"/>
      <c r="BK141" s="484"/>
      <c r="BL141" s="484"/>
      <c r="BM141" s="484"/>
      <c r="BN141" s="484"/>
      <c r="BO141" s="484"/>
      <c r="BP141" s="484"/>
      <c r="BQ141" s="484"/>
      <c r="BR141" s="484"/>
      <c r="BS141" s="484"/>
      <c r="BT141" s="484"/>
      <c r="BU141" s="484"/>
      <c r="BV141" s="484"/>
      <c r="BW141" s="484"/>
      <c r="BX141" s="59"/>
      <c r="BY141" s="59"/>
      <c r="BZ141" s="59"/>
      <c r="CC141" s="54"/>
      <c r="CD141" s="1"/>
      <c r="CE141" s="1"/>
      <c r="CF141" s="1"/>
      <c r="CG141" s="1"/>
      <c r="CH141" s="55"/>
    </row>
    <row r="142" spans="1:97" ht="10.5" customHeight="1">
      <c r="A142" s="59"/>
      <c r="B142" s="59"/>
      <c r="C142" s="59"/>
      <c r="D142" s="59"/>
      <c r="E142" s="59"/>
      <c r="F142" s="59"/>
      <c r="G142" s="59"/>
      <c r="H142" s="59"/>
      <c r="I142" s="59"/>
      <c r="J142" s="59"/>
      <c r="K142" s="59"/>
      <c r="L142" s="59"/>
      <c r="M142" s="484" t="s">
        <v>128</v>
      </c>
      <c r="N142" s="484"/>
      <c r="O142" s="484"/>
      <c r="P142" s="484"/>
      <c r="Q142" s="484"/>
      <c r="R142" s="484"/>
      <c r="S142" s="484"/>
      <c r="T142" s="484"/>
      <c r="U142" s="484"/>
      <c r="V142" s="484"/>
      <c r="W142" s="484"/>
      <c r="X142" s="484"/>
      <c r="Y142" s="484"/>
      <c r="Z142" s="484"/>
      <c r="AA142" s="484"/>
      <c r="AB142" s="484"/>
      <c r="AC142" s="484"/>
      <c r="AD142" s="484"/>
      <c r="AE142" s="484"/>
      <c r="AF142" s="484"/>
      <c r="AG142" s="484"/>
      <c r="AH142" s="484"/>
      <c r="AI142" s="484"/>
      <c r="AJ142" s="484"/>
      <c r="AK142" s="484"/>
      <c r="AL142" s="484"/>
      <c r="AM142" s="484"/>
      <c r="AN142" s="484"/>
      <c r="AO142" s="484"/>
      <c r="AP142" s="484"/>
      <c r="AQ142" s="484"/>
      <c r="AR142" s="484"/>
      <c r="AS142" s="484"/>
      <c r="AT142" s="484"/>
      <c r="AU142" s="484"/>
      <c r="AV142" s="484"/>
      <c r="AW142" s="484"/>
      <c r="AX142" s="484"/>
      <c r="AY142" s="484"/>
      <c r="AZ142" s="484"/>
      <c r="BA142" s="484"/>
      <c r="BB142" s="484"/>
      <c r="BC142" s="484"/>
      <c r="BD142" s="484"/>
      <c r="BE142" s="484"/>
      <c r="BF142" s="484"/>
      <c r="BG142" s="484"/>
      <c r="BH142" s="484"/>
      <c r="BI142" s="484"/>
      <c r="BJ142" s="484"/>
      <c r="BK142" s="484"/>
      <c r="BL142" s="484"/>
      <c r="BM142" s="484"/>
      <c r="BN142" s="484"/>
      <c r="BO142" s="484"/>
      <c r="BP142" s="484"/>
      <c r="BQ142" s="484"/>
      <c r="BR142" s="484"/>
      <c r="BS142" s="484"/>
      <c r="BT142" s="484"/>
      <c r="BU142" s="484"/>
      <c r="BV142" s="484"/>
      <c r="BW142" s="484"/>
      <c r="BX142" s="59"/>
      <c r="BY142" s="59"/>
      <c r="BZ142" s="59"/>
      <c r="CC142" s="54"/>
      <c r="CD142" s="1"/>
      <c r="CE142" s="1"/>
      <c r="CF142" s="1"/>
      <c r="CG142" s="1"/>
      <c r="CH142" s="55"/>
    </row>
    <row r="143" spans="1:97" ht="10.5" customHeight="1">
      <c r="A143" s="59"/>
      <c r="B143" s="59"/>
      <c r="C143" s="59"/>
      <c r="D143" s="59"/>
      <c r="E143" s="59"/>
      <c r="F143" s="59"/>
      <c r="G143" s="59"/>
      <c r="H143" s="59"/>
      <c r="I143" s="59"/>
      <c r="J143" s="59"/>
      <c r="K143" s="59"/>
      <c r="L143" s="59"/>
      <c r="M143" s="484"/>
      <c r="N143" s="484"/>
      <c r="O143" s="484"/>
      <c r="P143" s="484"/>
      <c r="Q143" s="484"/>
      <c r="R143" s="484"/>
      <c r="S143" s="484"/>
      <c r="T143" s="484"/>
      <c r="U143" s="484"/>
      <c r="V143" s="484"/>
      <c r="W143" s="484"/>
      <c r="X143" s="484"/>
      <c r="Y143" s="484"/>
      <c r="Z143" s="484"/>
      <c r="AA143" s="484"/>
      <c r="AB143" s="484"/>
      <c r="AC143" s="484"/>
      <c r="AD143" s="484"/>
      <c r="AE143" s="484"/>
      <c r="AF143" s="484"/>
      <c r="AG143" s="484"/>
      <c r="AH143" s="484"/>
      <c r="AI143" s="484"/>
      <c r="AJ143" s="484"/>
      <c r="AK143" s="484"/>
      <c r="AL143" s="484"/>
      <c r="AM143" s="484"/>
      <c r="AN143" s="484"/>
      <c r="AO143" s="484"/>
      <c r="AP143" s="484"/>
      <c r="AQ143" s="484"/>
      <c r="AR143" s="484"/>
      <c r="AS143" s="484"/>
      <c r="AT143" s="484"/>
      <c r="AU143" s="484"/>
      <c r="AV143" s="484"/>
      <c r="AW143" s="484"/>
      <c r="AX143" s="484"/>
      <c r="AY143" s="484"/>
      <c r="AZ143" s="484"/>
      <c r="BA143" s="484"/>
      <c r="BB143" s="484"/>
      <c r="BC143" s="484"/>
      <c r="BD143" s="484"/>
      <c r="BE143" s="484"/>
      <c r="BF143" s="484"/>
      <c r="BG143" s="484"/>
      <c r="BH143" s="484"/>
      <c r="BI143" s="484"/>
      <c r="BJ143" s="484"/>
      <c r="BK143" s="484"/>
      <c r="BL143" s="484"/>
      <c r="BM143" s="484"/>
      <c r="BN143" s="484"/>
      <c r="BO143" s="484"/>
      <c r="BP143" s="484"/>
      <c r="BQ143" s="484"/>
      <c r="BR143" s="484"/>
      <c r="BS143" s="484"/>
      <c r="BT143" s="484"/>
      <c r="BU143" s="484"/>
      <c r="BV143" s="484"/>
      <c r="BW143" s="484"/>
      <c r="BX143" s="59"/>
      <c r="BY143" s="59"/>
      <c r="BZ143" s="29"/>
      <c r="CC143" s="54"/>
      <c r="CD143" s="1"/>
      <c r="CE143" s="1"/>
      <c r="CF143" s="1"/>
      <c r="CG143" s="1"/>
      <c r="CH143" s="55"/>
    </row>
    <row r="144" spans="1:97" ht="10.5" customHeight="1" thickBot="1">
      <c r="A144" s="59"/>
      <c r="B144" s="59"/>
      <c r="C144" s="59"/>
      <c r="D144" s="59"/>
      <c r="E144" s="59"/>
      <c r="F144" s="59"/>
      <c r="G144" s="59"/>
      <c r="H144" s="59"/>
      <c r="I144" s="59"/>
      <c r="J144" s="59"/>
      <c r="K144" s="59"/>
      <c r="L144" s="59"/>
      <c r="M144" s="484" t="s">
        <v>129</v>
      </c>
      <c r="N144" s="484"/>
      <c r="O144" s="484"/>
      <c r="P144" s="484"/>
      <c r="Q144" s="484"/>
      <c r="R144" s="484"/>
      <c r="S144" s="484"/>
      <c r="T144" s="484"/>
      <c r="U144" s="484"/>
      <c r="V144" s="484"/>
      <c r="W144" s="484"/>
      <c r="X144" s="484"/>
      <c r="Y144" s="484"/>
      <c r="Z144" s="484"/>
      <c r="AA144" s="484"/>
      <c r="AB144" s="484"/>
      <c r="AC144" s="484"/>
      <c r="AD144" s="484"/>
      <c r="AE144" s="484"/>
      <c r="AF144" s="484"/>
      <c r="AG144" s="484"/>
      <c r="AH144" s="484"/>
      <c r="AI144" s="484"/>
      <c r="AJ144" s="484"/>
      <c r="AK144" s="484"/>
      <c r="AL144" s="484"/>
      <c r="AM144" s="484"/>
      <c r="AN144" s="484"/>
      <c r="AO144" s="484"/>
      <c r="AP144" s="484"/>
      <c r="AQ144" s="484"/>
      <c r="AR144" s="484"/>
      <c r="AS144" s="484"/>
      <c r="AT144" s="484"/>
      <c r="AU144" s="484"/>
      <c r="AV144" s="484"/>
      <c r="AW144" s="484"/>
      <c r="AX144" s="484"/>
      <c r="AY144" s="484"/>
      <c r="AZ144" s="484"/>
      <c r="BA144" s="484"/>
      <c r="BB144" s="484"/>
      <c r="BC144" s="484"/>
      <c r="BD144" s="484"/>
      <c r="BE144" s="484"/>
      <c r="BF144" s="484"/>
      <c r="BG144" s="484"/>
      <c r="BH144" s="484"/>
      <c r="BI144" s="484"/>
      <c r="BJ144" s="484"/>
      <c r="BK144" s="484"/>
      <c r="BL144" s="484"/>
      <c r="BM144" s="484"/>
      <c r="BN144" s="484"/>
      <c r="BO144" s="484"/>
      <c r="BP144" s="484"/>
      <c r="BQ144" s="484"/>
      <c r="BR144" s="484"/>
      <c r="BS144" s="484"/>
      <c r="BT144" s="484"/>
      <c r="BU144" s="484"/>
      <c r="BV144" s="484"/>
      <c r="BW144" s="484"/>
      <c r="BX144" s="59"/>
      <c r="BY144" s="59"/>
      <c r="CC144" s="130"/>
      <c r="CD144" s="131"/>
      <c r="CE144" s="131"/>
      <c r="CF144" s="131"/>
      <c r="CG144" s="131"/>
      <c r="CH144" s="132"/>
    </row>
    <row r="145" spans="1:77" ht="10.5" customHeight="1" thickTop="1">
      <c r="A145" s="59"/>
      <c r="B145" s="59"/>
      <c r="C145" s="59"/>
      <c r="D145" s="59"/>
      <c r="E145" s="59"/>
      <c r="F145" s="59"/>
      <c r="G145" s="59"/>
      <c r="H145" s="59"/>
      <c r="I145" s="59"/>
      <c r="J145" s="59"/>
      <c r="K145" s="59"/>
      <c r="L145" s="59"/>
      <c r="M145" s="484"/>
      <c r="N145" s="484"/>
      <c r="O145" s="484"/>
      <c r="P145" s="484"/>
      <c r="Q145" s="484"/>
      <c r="R145" s="484"/>
      <c r="S145" s="484"/>
      <c r="T145" s="484"/>
      <c r="U145" s="484"/>
      <c r="V145" s="484"/>
      <c r="W145" s="484"/>
      <c r="X145" s="484"/>
      <c r="Y145" s="484"/>
      <c r="Z145" s="484"/>
      <c r="AA145" s="484"/>
      <c r="AB145" s="484"/>
      <c r="AC145" s="484"/>
      <c r="AD145" s="484"/>
      <c r="AE145" s="484"/>
      <c r="AF145" s="484"/>
      <c r="AG145" s="484"/>
      <c r="AH145" s="484"/>
      <c r="AI145" s="484"/>
      <c r="AJ145" s="484"/>
      <c r="AK145" s="484"/>
      <c r="AL145" s="484"/>
      <c r="AM145" s="484"/>
      <c r="AN145" s="484"/>
      <c r="AO145" s="484"/>
      <c r="AP145" s="484"/>
      <c r="AQ145" s="484"/>
      <c r="AR145" s="484"/>
      <c r="AS145" s="484"/>
      <c r="AT145" s="484"/>
      <c r="AU145" s="484"/>
      <c r="AV145" s="484"/>
      <c r="AW145" s="484"/>
      <c r="AX145" s="484"/>
      <c r="AY145" s="484"/>
      <c r="AZ145" s="484"/>
      <c r="BA145" s="484"/>
      <c r="BB145" s="484"/>
      <c r="BC145" s="484"/>
      <c r="BD145" s="484"/>
      <c r="BE145" s="484"/>
      <c r="BF145" s="484"/>
      <c r="BG145" s="484"/>
      <c r="BH145" s="484"/>
      <c r="BI145" s="484"/>
      <c r="BJ145" s="484"/>
      <c r="BK145" s="484"/>
      <c r="BL145" s="484"/>
      <c r="BM145" s="484"/>
      <c r="BN145" s="484"/>
      <c r="BO145" s="484"/>
      <c r="BP145" s="484"/>
      <c r="BQ145" s="484"/>
      <c r="BR145" s="484"/>
      <c r="BS145" s="484"/>
      <c r="BT145" s="484"/>
      <c r="BU145" s="484"/>
      <c r="BV145" s="484"/>
      <c r="BW145" s="484"/>
      <c r="BX145" s="59"/>
      <c r="BY145" s="59"/>
    </row>
    <row r="146" spans="1:77" ht="10.5" customHeight="1">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59"/>
      <c r="BR146" s="59"/>
      <c r="BS146" s="59"/>
      <c r="BT146" s="59"/>
      <c r="BU146" s="59"/>
      <c r="BV146" s="59"/>
      <c r="BW146" s="59"/>
      <c r="BX146" s="59"/>
      <c r="BY146" s="59"/>
    </row>
    <row r="147" spans="1:77" ht="10.5" customHeight="1">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row>
  </sheetData>
  <mergeCells count="240">
    <mergeCell ref="CP1:CS2"/>
    <mergeCell ref="B3:AC5"/>
    <mergeCell ref="AF3:AM9"/>
    <mergeCell ref="AN3:BQ9"/>
    <mergeCell ref="BS3:BT9"/>
    <mergeCell ref="CB3:CS4"/>
    <mergeCell ref="CB5:CE6"/>
    <mergeCell ref="CF5:CG9"/>
    <mergeCell ref="CH5:CO6"/>
    <mergeCell ref="CP5:CQ9"/>
    <mergeCell ref="CR5:CS6"/>
    <mergeCell ref="CW5:CW6"/>
    <mergeCell ref="CX5:CX6"/>
    <mergeCell ref="A6:AC7"/>
    <mergeCell ref="CB7:CE9"/>
    <mergeCell ref="CH7:CO9"/>
    <mergeCell ref="CR7:CS9"/>
    <mergeCell ref="CW7:CW8"/>
    <mergeCell ref="CX7:CX8"/>
    <mergeCell ref="CY7:CY8"/>
    <mergeCell ref="CZ7:CZ8"/>
    <mergeCell ref="DA7:DA8"/>
    <mergeCell ref="DB7:DB8"/>
    <mergeCell ref="A8:AC9"/>
    <mergeCell ref="BY8:BZ9"/>
    <mergeCell ref="CW9:CW10"/>
    <mergeCell ref="CX9:CX10"/>
    <mergeCell ref="A10:AC11"/>
    <mergeCell ref="CX15:CX16"/>
    <mergeCell ref="A17:S21"/>
    <mergeCell ref="A22:N22"/>
    <mergeCell ref="CW13:CW14"/>
    <mergeCell ref="CX13:CX14"/>
    <mergeCell ref="A14:D16"/>
    <mergeCell ref="E14:I16"/>
    <mergeCell ref="J14:L16"/>
    <mergeCell ref="M14:N16"/>
    <mergeCell ref="O14:Q16"/>
    <mergeCell ref="R14:S16"/>
    <mergeCell ref="U14:V33"/>
    <mergeCell ref="BA14:BV15"/>
    <mergeCell ref="A24:O24"/>
    <mergeCell ref="W24:AA26"/>
    <mergeCell ref="A26:S27"/>
    <mergeCell ref="A28:S29"/>
    <mergeCell ref="BT29:BV31"/>
    <mergeCell ref="A30:S31"/>
    <mergeCell ref="X15:Y16"/>
    <mergeCell ref="AG15:AH17"/>
    <mergeCell ref="CW15:CW16"/>
    <mergeCell ref="A32:H33"/>
    <mergeCell ref="I32:N33"/>
    <mergeCell ref="O32:S33"/>
    <mergeCell ref="W34:AR35"/>
    <mergeCell ref="BA34:BV35"/>
    <mergeCell ref="A37:B56"/>
    <mergeCell ref="BI37:BT38"/>
    <mergeCell ref="BU37:CA38"/>
    <mergeCell ref="BU42:BZ43"/>
    <mergeCell ref="BI48:CA49"/>
    <mergeCell ref="CD37:CH40"/>
    <mergeCell ref="CJ37:CS38"/>
    <mergeCell ref="D38:E39"/>
    <mergeCell ref="M38:N40"/>
    <mergeCell ref="BI39:BT41"/>
    <mergeCell ref="BU39:CA41"/>
    <mergeCell ref="CJ39:CK42"/>
    <mergeCell ref="CL39:CS42"/>
    <mergeCell ref="BI42:BN43"/>
    <mergeCell ref="BO42:BS43"/>
    <mergeCell ref="CJ43:CK46"/>
    <mergeCell ref="CL43:CS46"/>
    <mergeCell ref="BI44:CA44"/>
    <mergeCell ref="BI45:CA45"/>
    <mergeCell ref="CE45:CG47"/>
    <mergeCell ref="C46:F48"/>
    <mergeCell ref="Q46:R48"/>
    <mergeCell ref="AF46:AG48"/>
    <mergeCell ref="CJ47:CK50"/>
    <mergeCell ref="CL47:CS50"/>
    <mergeCell ref="BT50:BU53"/>
    <mergeCell ref="BW50:BX53"/>
    <mergeCell ref="CJ51:CK54"/>
    <mergeCell ref="CL51:CS54"/>
    <mergeCell ref="BC52:BG56"/>
    <mergeCell ref="A57:B76"/>
    <mergeCell ref="BI57:BT58"/>
    <mergeCell ref="BU57:CA58"/>
    <mergeCell ref="CD57:CH60"/>
    <mergeCell ref="CJ57:CS58"/>
    <mergeCell ref="C49:G51"/>
    <mergeCell ref="Q49:R51"/>
    <mergeCell ref="AF49:AG51"/>
    <mergeCell ref="BK50:BL53"/>
    <mergeCell ref="BN50:BO53"/>
    <mergeCell ref="BQ50:BR53"/>
    <mergeCell ref="D58:E59"/>
    <mergeCell ref="M58:N60"/>
    <mergeCell ref="BI59:BT61"/>
    <mergeCell ref="BU59:CA61"/>
    <mergeCell ref="CJ59:CK62"/>
    <mergeCell ref="CL59:CS62"/>
    <mergeCell ref="BI62:BN63"/>
    <mergeCell ref="BO62:BS63"/>
    <mergeCell ref="BU62:BZ63"/>
    <mergeCell ref="CJ63:CK66"/>
    <mergeCell ref="CL63:CS66"/>
    <mergeCell ref="BI64:CA64"/>
    <mergeCell ref="BI65:CA65"/>
    <mergeCell ref="CE65:CG67"/>
    <mergeCell ref="C66:F68"/>
    <mergeCell ref="Q66:R68"/>
    <mergeCell ref="AF66:AG68"/>
    <mergeCell ref="CJ67:CK70"/>
    <mergeCell ref="CL67:CS70"/>
    <mergeCell ref="BI68:CA69"/>
    <mergeCell ref="BT70:BU73"/>
    <mergeCell ref="BW70:BX73"/>
    <mergeCell ref="CJ71:CK74"/>
    <mergeCell ref="CL71:CS74"/>
    <mergeCell ref="BC72:BG76"/>
    <mergeCell ref="A77:B96"/>
    <mergeCell ref="BI77:BT78"/>
    <mergeCell ref="BU77:CA78"/>
    <mergeCell ref="CD77:CH80"/>
    <mergeCell ref="CJ77:CS78"/>
    <mergeCell ref="C69:G71"/>
    <mergeCell ref="Q69:R71"/>
    <mergeCell ref="AF69:AG71"/>
    <mergeCell ref="BK70:BL73"/>
    <mergeCell ref="BN70:BO73"/>
    <mergeCell ref="BQ70:BR73"/>
    <mergeCell ref="D78:E79"/>
    <mergeCell ref="M78:N80"/>
    <mergeCell ref="BI79:BT81"/>
    <mergeCell ref="BU79:CA81"/>
    <mergeCell ref="CJ79:CK82"/>
    <mergeCell ref="CL79:CS82"/>
    <mergeCell ref="BI82:BN83"/>
    <mergeCell ref="BO82:BS83"/>
    <mergeCell ref="BU82:BZ83"/>
    <mergeCell ref="CJ83:CK86"/>
    <mergeCell ref="CL83:CS86"/>
    <mergeCell ref="BI84:CA84"/>
    <mergeCell ref="BI85:CA85"/>
    <mergeCell ref="CE85:CG87"/>
    <mergeCell ref="C86:F88"/>
    <mergeCell ref="Q86:R88"/>
    <mergeCell ref="AF86:AG88"/>
    <mergeCell ref="CJ87:CK90"/>
    <mergeCell ref="CL87:CS90"/>
    <mergeCell ref="BI88:CA89"/>
    <mergeCell ref="BT90:BU93"/>
    <mergeCell ref="BW90:BX93"/>
    <mergeCell ref="CJ91:CK94"/>
    <mergeCell ref="CL91:CS94"/>
    <mergeCell ref="BC92:BG96"/>
    <mergeCell ref="A97:B116"/>
    <mergeCell ref="BI97:BT98"/>
    <mergeCell ref="BU97:CA98"/>
    <mergeCell ref="CD97:CH100"/>
    <mergeCell ref="CJ97:CS98"/>
    <mergeCell ref="C89:G91"/>
    <mergeCell ref="Q89:R91"/>
    <mergeCell ref="AF89:AG91"/>
    <mergeCell ref="BK90:BL93"/>
    <mergeCell ref="BN90:BO93"/>
    <mergeCell ref="BQ90:BR93"/>
    <mergeCell ref="D98:E99"/>
    <mergeCell ref="M98:N100"/>
    <mergeCell ref="BI99:BT101"/>
    <mergeCell ref="BU99:CA101"/>
    <mergeCell ref="CJ99:CK102"/>
    <mergeCell ref="CL99:CS102"/>
    <mergeCell ref="BI102:BN103"/>
    <mergeCell ref="BO102:BS103"/>
    <mergeCell ref="BU102:BZ103"/>
    <mergeCell ref="CJ103:CK106"/>
    <mergeCell ref="CL103:CS106"/>
    <mergeCell ref="BI104:CA104"/>
    <mergeCell ref="BI105:CA105"/>
    <mergeCell ref="CE105:CG107"/>
    <mergeCell ref="C106:F108"/>
    <mergeCell ref="Q106:R108"/>
    <mergeCell ref="AF106:AG108"/>
    <mergeCell ref="CJ107:CK110"/>
    <mergeCell ref="CL107:CS110"/>
    <mergeCell ref="BI108:CA109"/>
    <mergeCell ref="BT110:BU113"/>
    <mergeCell ref="BW110:BX113"/>
    <mergeCell ref="CJ111:CK114"/>
    <mergeCell ref="CL111:CS114"/>
    <mergeCell ref="BC112:BG116"/>
    <mergeCell ref="A117:B136"/>
    <mergeCell ref="BI117:BT118"/>
    <mergeCell ref="BU117:CA118"/>
    <mergeCell ref="CD117:CH120"/>
    <mergeCell ref="CJ117:CS118"/>
    <mergeCell ref="C109:G111"/>
    <mergeCell ref="Q109:R111"/>
    <mergeCell ref="AF109:AG111"/>
    <mergeCell ref="BK110:BL113"/>
    <mergeCell ref="BN110:BO113"/>
    <mergeCell ref="BQ110:BR113"/>
    <mergeCell ref="D118:E119"/>
    <mergeCell ref="M118:N120"/>
    <mergeCell ref="BI119:BT121"/>
    <mergeCell ref="BU119:CA121"/>
    <mergeCell ref="CJ119:CK122"/>
    <mergeCell ref="CL119:CS122"/>
    <mergeCell ref="BI122:BN123"/>
    <mergeCell ref="BO122:BS123"/>
    <mergeCell ref="BU122:BZ123"/>
    <mergeCell ref="CJ123:CK126"/>
    <mergeCell ref="C129:G131"/>
    <mergeCell ref="Q129:R131"/>
    <mergeCell ref="AF129:AG131"/>
    <mergeCell ref="BK130:BL133"/>
    <mergeCell ref="BN130:BO133"/>
    <mergeCell ref="BQ130:BR133"/>
    <mergeCell ref="CL123:CS126"/>
    <mergeCell ref="BI124:CA124"/>
    <mergeCell ref="BI125:CA125"/>
    <mergeCell ref="CE125:CG127"/>
    <mergeCell ref="C126:F128"/>
    <mergeCell ref="Q126:R128"/>
    <mergeCell ref="AF126:AG128"/>
    <mergeCell ref="CJ127:CK130"/>
    <mergeCell ref="CL127:CS130"/>
    <mergeCell ref="BI128:CA129"/>
    <mergeCell ref="M140:BW141"/>
    <mergeCell ref="M142:BW143"/>
    <mergeCell ref="M144:BW145"/>
    <mergeCell ref="BT130:BU133"/>
    <mergeCell ref="BW130:BX133"/>
    <mergeCell ref="CJ131:CK134"/>
    <mergeCell ref="CL131:CS134"/>
    <mergeCell ref="BC132:BG136"/>
    <mergeCell ref="M138:BW139"/>
    <mergeCell ref="CC138:CH139"/>
  </mergeCells>
  <phoneticPr fontId="6"/>
  <dataValidations count="1">
    <dataValidation type="list" allowBlank="1" showInputMessage="1" showErrorMessage="1" sqref="BL54:BM54 BL46:BM46 BJ51:BJ53 BK50:BL53 BL114:BM114 BL74:BM74 BL94:BM94 BL106:BM106 BL66:BM66 BJ71:BJ73 BL86:BM86 BJ111:BJ113 BJ91:BJ93 BK70:BL73 BK90:BL93 BK110:BL113 BL134:BM134 BL126:BM126 BJ131:BJ133 BK130:BL133">
      <formula1>"歳暮,中元"</formula1>
    </dataValidation>
  </dataValidations>
  <printOptions horizontalCentered="1" verticalCentered="1"/>
  <pageMargins left="0.19685039370078741" right="0" top="0" bottom="0" header="0" footer="0"/>
  <pageSetup paperSize="9" scale="5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【5453-0】案内文＠</vt:lpstr>
      <vt:lpstr>【5453-0】申込書</vt:lpstr>
      <vt:lpstr>'【5453-0】案内文＠'!Print_Area</vt:lpstr>
      <vt:lpstr>'【5453-0】申込書'!Print_Area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橋本康弘</dc:creator>
  <cp:lastModifiedBy>sr</cp:lastModifiedBy>
  <cp:lastPrinted>2025-05-07T07:12:21Z</cp:lastPrinted>
  <dcterms:created xsi:type="dcterms:W3CDTF">2019-02-21T10:27:45Z</dcterms:created>
  <dcterms:modified xsi:type="dcterms:W3CDTF">2025-10-01T00:35:38Z</dcterms:modified>
</cp:coreProperties>
</file>